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C:\Users\kinjyo\Desktop\経営比較分析表\"/>
    </mc:Choice>
  </mc:AlternateContent>
  <xr:revisionPtr revIDLastSave="0" documentId="13_ncr:1_{EDDF6A9E-44D9-4172-881E-9F454626D58E}" xr6:coauthVersionLast="47" xr6:coauthVersionMax="47" xr10:uidLastSave="{00000000-0000-0000-0000-000000000000}"/>
  <workbookProtection workbookAlgorithmName="SHA-512" workbookHashValue="SZgBJHzTrSkZVLkN8WcFdH8cCGMeIv45kJXCKF1DquF19HNaJQGgd7WsJXy7mLlTeftrIOeeZ4Z0R1Zk3DLDHQ==" workbookSaltValue="CMS26mIWIA2lVCbBGNE/pw==" workbookSpinCount="100000" lockStructure="1"/>
  <bookViews>
    <workbookView xWindow="-30" yWindow="0" windowWidth="26070" windowHeight="1615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<sst xmlns="http://schemas.openxmlformats.org/spreadsheetml/2006/main" count="231" uniqueCount="113">
  <si>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</si>
  <si>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</si>
  <si>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</si>
  <si>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</si>
  <si>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</si>
  <si>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</si>
  <si>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</si>
  <si>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</si>
  <si>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</si>
  <si>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</si>
  <si>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</si>
  <si>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</si>
  <si>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</si>
  <si>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</si>
  <si>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</si>
  <si>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</si>
  <si>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</si>
  <si>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</si>
  <si>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</si>
  <si>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</si>
  <si>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</si>
  <si>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</si>
  <si>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</si>
  <si>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</si>
  <si>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</si>
  <si>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</si>
  <si>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</si>
  <si>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</si>
  <si>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</si>
  <si>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</si>
  <si>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</si>
  <si>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</si>
  <si>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</si>
  <si>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</si>
  <si>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</si>
  <si>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</si>
  <si>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</si>
  <si>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</si>
  <si>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</si>
  <si>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</si>
  <si>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</si>
  <si>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</si>
  <si>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</si>
  <si>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</si>
  <si>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</si>
  <si>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</si>
  <si>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</si>
  <si>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</si>
  <si>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</si>
  <si>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</si>
  <si>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</si>
  <si>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</si>
  <si>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</si>
  <si>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</si>
  <si>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</si>
  <si>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</si>
  <si>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</si>
  <si>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</si>
  <si>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</si>
  <si>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</si>
  <si>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</si>
  <si>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</si>
  <si>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</si>
  <si>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</si>
  <si>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</si>
  <si>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</si>
  <si>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</si>
  <si>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</si>
  <si>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</si>
  <si>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</si>
  <si>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</si>
  <si>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</si>
  <si>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</si>
  <si>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</si>
  <si>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</si>
  <si>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</si>
  <si>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</si>
  <si>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</si>
  <si>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</si>
  <si>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</si>
  <si>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</si>
  <si>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</si>
  <si>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</si>
  <si>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</si>
  <si>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</si>
  <si>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</si>
  <si>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</si>
  <si>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</si>
  <si>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</si>
  <si>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</si>
  <si>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</si>
  <si>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</si>
  <si>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南部水道企業団</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</si>
  <si>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</si>
  <si>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</si>
  <si>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</si>
  <si>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</si>
  <si>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</si>
  <si>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</si>
  <si>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</si>
  <si>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</si>
  <si>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</si>
  <si>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</si>
  <si>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</si>
  <si>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</si>
  <si>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</si>
  <si>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</si>
  <si>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</si>
  <si>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</si>
  <si>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</si>
  <si>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
　100％以上なので黒字である。令和3年度は類似団体平均値も上回っていて健全な経営状況といえるが、今後の施設更新に充てる財源を計画的に確保する為、経営の効率化や費用削減など改善に努める。
②累積欠損金比率
　0％なので健全な経営状況である。
③流動比率
　100％以上で類似団体平均値を上回っているので良好である。
④企業債残高対給水収益比率
　類似団体平均値を下回っているが、今後、事業規模拡大に伴い留保資金が不足することから企業債の借入を予定して為、比率は高まる見込みである。
⑤料金回収率
　100％以上を維持しており、今後も回収率の向上に努める。
⑥給水原価
　類似団体平均値を上回っていることから、維持管理費等の削減など経営改善に努める。
⑦施設利用率
　一般的に高い方が効率的であるといえるが、今後も人口増加が見込まれ配水量も微増していくと予測される為、現状においては、施設能力に余力がある方が望ましいと分析している。
⑧有収率
　類似団体平均値より上回っており、今後も各種漏水防止対策を効果的に実施していく。</t>
    <rPh sb="1" eb="5">
      <t>ケイジョウシュウシ</t>
    </rPh>
    <rPh sb="5" eb="7">
      <t>ヒリツ</t>
    </rPh>
    <rPh sb="13" eb="15">
      <t>イジョウ</t>
    </rPh>
    <rPh sb="18" eb="20">
      <t>クロジ</t>
    </rPh>
    <rPh sb="24" eb="26">
      <t>レイワ</t>
    </rPh>
    <rPh sb="27" eb="29">
      <t>ネンド</t>
    </rPh>
    <rPh sb="30" eb="37">
      <t>ルイジダンタイヘイキンチ</t>
    </rPh>
    <rPh sb="38" eb="40">
      <t>ウワマワ</t>
    </rPh>
    <rPh sb="44" eb="46">
      <t>ケンゼン</t>
    </rPh>
    <rPh sb="47" eb="51">
      <t>ケイエイジョウキョウ</t>
    </rPh>
    <rPh sb="57" eb="59">
      <t>コンゴ</t>
    </rPh>
    <rPh sb="60" eb="62">
      <t>シセツ</t>
    </rPh>
    <rPh sb="62" eb="64">
      <t>コウシン</t>
    </rPh>
    <rPh sb="65" eb="66">
      <t>ア</t>
    </rPh>
    <rPh sb="68" eb="70">
      <t>ザイゲン</t>
    </rPh>
    <rPh sb="71" eb="74">
      <t>ケイカクテキ</t>
    </rPh>
    <rPh sb="75" eb="77">
      <t>カクホ</t>
    </rPh>
    <rPh sb="79" eb="80">
      <t>タメ</t>
    </rPh>
    <rPh sb="81" eb="83">
      <t>ケイエイ</t>
    </rPh>
    <rPh sb="84" eb="86">
      <t>コウリツ</t>
    </rPh>
    <rPh sb="86" eb="87">
      <t>カ</t>
    </rPh>
    <rPh sb="88" eb="90">
      <t>ヒヨウ</t>
    </rPh>
    <rPh sb="90" eb="92">
      <t>サクゲン</t>
    </rPh>
    <rPh sb="94" eb="96">
      <t>カイゼン</t>
    </rPh>
    <rPh sb="97" eb="98">
      <t>ツト</t>
    </rPh>
    <rPh sb="103" eb="105">
      <t>ルイセキ</t>
    </rPh>
    <rPh sb="105" eb="108">
      <t>ケッソンキン</t>
    </rPh>
    <rPh sb="108" eb="110">
      <t>ヒリツ</t>
    </rPh>
    <rPh sb="117" eb="119">
      <t>ケンゼン</t>
    </rPh>
    <rPh sb="120" eb="122">
      <t>ケイエイ</t>
    </rPh>
    <rPh sb="122" eb="124">
      <t>ジョウキョウ</t>
    </rPh>
    <rPh sb="130" eb="134">
      <t>リュウドウヒリツ</t>
    </rPh>
    <rPh sb="140" eb="142">
      <t>イジョウ</t>
    </rPh>
    <rPh sb="143" eb="145">
      <t>ルイジ</t>
    </rPh>
    <rPh sb="145" eb="147">
      <t>ダンタイ</t>
    </rPh>
    <rPh sb="147" eb="150">
      <t>ヘイキンチ</t>
    </rPh>
    <rPh sb="151" eb="153">
      <t>ウワマワ</t>
    </rPh>
    <rPh sb="159" eb="161">
      <t>リョウコウ</t>
    </rPh>
    <rPh sb="167" eb="170">
      <t>キギョウサイ</t>
    </rPh>
    <rPh sb="170" eb="172">
      <t>ザンダカ</t>
    </rPh>
    <rPh sb="172" eb="173">
      <t>タイ</t>
    </rPh>
    <rPh sb="173" eb="175">
      <t>キュウスイ</t>
    </rPh>
    <rPh sb="175" eb="177">
      <t>シュウエキ</t>
    </rPh>
    <rPh sb="177" eb="179">
      <t>ヒリツ</t>
    </rPh>
    <rPh sb="189" eb="191">
      <t>シタマワ</t>
    </rPh>
    <rPh sb="197" eb="199">
      <t>コンゴ</t>
    </rPh>
    <rPh sb="200" eb="202">
      <t>ジギョウ</t>
    </rPh>
    <rPh sb="202" eb="204">
      <t>キボ</t>
    </rPh>
    <rPh sb="204" eb="206">
      <t>カクダイ</t>
    </rPh>
    <rPh sb="207" eb="208">
      <t>トモナ</t>
    </rPh>
    <rPh sb="209" eb="213">
      <t>リュウホシキン</t>
    </rPh>
    <rPh sb="214" eb="216">
      <t>フソク</t>
    </rPh>
    <rPh sb="222" eb="225">
      <t>キギョウサイ</t>
    </rPh>
    <rPh sb="226" eb="228">
      <t>カリイレ</t>
    </rPh>
    <rPh sb="229" eb="231">
      <t>ヨテイ</t>
    </rPh>
    <rPh sb="233" eb="234">
      <t>タメ</t>
    </rPh>
    <rPh sb="235" eb="237">
      <t>ヒリツ</t>
    </rPh>
    <rPh sb="238" eb="239">
      <t>タカ</t>
    </rPh>
    <rPh sb="241" eb="243">
      <t>ミコ</t>
    </rPh>
    <rPh sb="250" eb="252">
      <t>リョウキン</t>
    </rPh>
    <rPh sb="252" eb="255">
      <t>カイシュウリツ</t>
    </rPh>
    <rPh sb="261" eb="263">
      <t>イジョウ</t>
    </rPh>
    <rPh sb="264" eb="266">
      <t>イジ</t>
    </rPh>
    <rPh sb="271" eb="273">
      <t>コンゴ</t>
    </rPh>
    <rPh sb="274" eb="277">
      <t>カイシュウリツ</t>
    </rPh>
    <rPh sb="278" eb="280">
      <t>コウジョウ</t>
    </rPh>
    <rPh sb="281" eb="282">
      <t>ツト</t>
    </rPh>
    <rPh sb="287" eb="289">
      <t>キュウスイ</t>
    </rPh>
    <rPh sb="289" eb="291">
      <t>ゲンカ</t>
    </rPh>
    <rPh sb="293" eb="300">
      <t>ルイジダンタイヘイキンチ</t>
    </rPh>
    <rPh sb="301" eb="303">
      <t>ウワマワ</t>
    </rPh>
    <rPh sb="312" eb="318">
      <t>イジカンリヒトウ</t>
    </rPh>
    <rPh sb="319" eb="321">
      <t>サクゲン</t>
    </rPh>
    <rPh sb="323" eb="327">
      <t>ケイエイカイゼン</t>
    </rPh>
    <rPh sb="328" eb="329">
      <t>ツト</t>
    </rPh>
    <rPh sb="334" eb="336">
      <t>シセツ</t>
    </rPh>
    <rPh sb="336" eb="339">
      <t>リヨウリツ</t>
    </rPh>
    <rPh sb="341" eb="344">
      <t>イッパンテキ</t>
    </rPh>
    <rPh sb="345" eb="346">
      <t>タカ</t>
    </rPh>
    <rPh sb="347" eb="348">
      <t>ホウ</t>
    </rPh>
    <rPh sb="349" eb="352">
      <t>コウリツテキ</t>
    </rPh>
    <rPh sb="361" eb="363">
      <t>コンゴ</t>
    </rPh>
    <rPh sb="364" eb="366">
      <t>ジンコウ</t>
    </rPh>
    <rPh sb="366" eb="368">
      <t>ゾウカ</t>
    </rPh>
    <rPh sb="369" eb="371">
      <t>ミコ</t>
    </rPh>
    <rPh sb="373" eb="376">
      <t>ハイスイリョウ</t>
    </rPh>
    <rPh sb="377" eb="379">
      <t>ビゾウ</t>
    </rPh>
    <rPh sb="384" eb="386">
      <t>ヨソク</t>
    </rPh>
    <rPh sb="389" eb="390">
      <t>タメ</t>
    </rPh>
    <rPh sb="391" eb="393">
      <t>ゲンジョウ</t>
    </rPh>
    <rPh sb="399" eb="403">
      <t>シセツノウリョク</t>
    </rPh>
    <rPh sb="404" eb="406">
      <t>ヨリョク</t>
    </rPh>
    <rPh sb="409" eb="410">
      <t>ホウ</t>
    </rPh>
    <rPh sb="411" eb="412">
      <t>ノゾ</t>
    </rPh>
    <rPh sb="416" eb="418">
      <t>ブンセキ</t>
    </rPh>
    <rPh sb="425" eb="428">
      <t>ユウシュウリツ</t>
    </rPh>
    <phoneticPr fontId="4"/>
  </si>
  <si>
    <t>①有形固定資産減価償却率
　類似団体平均値よりも高く、耐用年数に近い資産の割合が多いことから計画的に施設更新を図っていく必要がある。
②管路経年化率
　類似団体平均値よりも低いが、今後は法定耐用年数を更新の基準とはせず、実使用可能年数まで延命化を図り更新することから、管路経年化率は上昇していく予定である。
③管路更新率
　令和3年度は更新事業が次年度へ繰越となったので、類似団体平均値を下回っている。年度によりばらつきがある為、更新需要の平準化、優先順位の決定により計画的に更新する必要がある。</t>
    <rPh sb="1" eb="7">
      <t>ユウケイコテイシサン</t>
    </rPh>
    <rPh sb="7" eb="12">
      <t>ゲンカショウキャクリツ</t>
    </rPh>
    <rPh sb="14" eb="18">
      <t>ルイジダンタイ</t>
    </rPh>
    <rPh sb="18" eb="21">
      <t>ヘイキンチ</t>
    </rPh>
    <rPh sb="24" eb="25">
      <t>タカ</t>
    </rPh>
    <rPh sb="27" eb="29">
      <t>タイヨウ</t>
    </rPh>
    <rPh sb="29" eb="31">
      <t>ネンスウ</t>
    </rPh>
    <rPh sb="32" eb="33">
      <t>チカ</t>
    </rPh>
    <rPh sb="34" eb="36">
      <t>シサン</t>
    </rPh>
    <rPh sb="37" eb="39">
      <t>ワリアイ</t>
    </rPh>
    <rPh sb="40" eb="41">
      <t>オオ</t>
    </rPh>
    <rPh sb="46" eb="49">
      <t>ケイカクテキ</t>
    </rPh>
    <rPh sb="50" eb="52">
      <t>シセツ</t>
    </rPh>
    <rPh sb="52" eb="54">
      <t>コウシン</t>
    </rPh>
    <rPh sb="55" eb="56">
      <t>ハカ</t>
    </rPh>
    <rPh sb="60" eb="62">
      <t>ヒツヨウ</t>
    </rPh>
    <rPh sb="68" eb="72">
      <t>カンロケイネン</t>
    </rPh>
    <rPh sb="72" eb="73">
      <t>カ</t>
    </rPh>
    <rPh sb="73" eb="74">
      <t>リツ</t>
    </rPh>
    <rPh sb="76" eb="78">
      <t>ルイジ</t>
    </rPh>
    <rPh sb="78" eb="80">
      <t>ダンタイ</t>
    </rPh>
    <rPh sb="80" eb="83">
      <t>ヘイキンチ</t>
    </rPh>
    <rPh sb="86" eb="87">
      <t>ヒク</t>
    </rPh>
    <rPh sb="90" eb="92">
      <t>コンゴ</t>
    </rPh>
    <rPh sb="93" eb="95">
      <t>ホウテイ</t>
    </rPh>
    <rPh sb="95" eb="97">
      <t>タイヨウ</t>
    </rPh>
    <rPh sb="97" eb="99">
      <t>ネンスウ</t>
    </rPh>
    <rPh sb="100" eb="102">
      <t>コウシン</t>
    </rPh>
    <rPh sb="103" eb="105">
      <t>キジュン</t>
    </rPh>
    <rPh sb="155" eb="160">
      <t>カンロコウシンリツ</t>
    </rPh>
    <rPh sb="162" eb="164">
      <t>レイワ</t>
    </rPh>
    <rPh sb="165" eb="167">
      <t>ネンド</t>
    </rPh>
    <rPh sb="168" eb="172">
      <t>コウシンジギョウ</t>
    </rPh>
    <rPh sb="173" eb="176">
      <t>ジネンド</t>
    </rPh>
    <rPh sb="177" eb="179">
      <t>クリコシ</t>
    </rPh>
    <rPh sb="186" eb="190">
      <t>ルイジダンタイ</t>
    </rPh>
    <rPh sb="190" eb="193">
      <t>ヘイキンチ</t>
    </rPh>
    <rPh sb="194" eb="196">
      <t>シタマワ</t>
    </rPh>
    <rPh sb="201" eb="203">
      <t>ネンド</t>
    </rPh>
    <rPh sb="213" eb="214">
      <t>タメ</t>
    </rPh>
    <rPh sb="215" eb="219">
      <t>コウシンジュヨウ</t>
    </rPh>
    <rPh sb="220" eb="223">
      <t>ヘイジュンカ</t>
    </rPh>
    <rPh sb="224" eb="228">
      <t>ユウセンジュンイ</t>
    </rPh>
    <rPh sb="229" eb="231">
      <t>ケッテイ</t>
    </rPh>
    <rPh sb="234" eb="237">
      <t>ケイカクテキ</t>
    </rPh>
    <rPh sb="238" eb="240">
      <t>コウシン</t>
    </rPh>
    <rPh sb="242" eb="244">
      <t>ヒツヨウ</t>
    </rPh>
    <phoneticPr fontId="4"/>
  </si>
  <si>
    <t>　当企業団の経営状況は、類似団体と比べても概ね良好であり、一定の健全化を確保できていると判断している。
　今後は、施設更新費用が増加することから、将来は厳しい経営環境になると予想される為、経費の削減に努めつつ、計画的な施設更新を実施し、安定した水道事業の経営を図る。</t>
    <rPh sb="1" eb="5">
      <t>トウキギョウダン</t>
    </rPh>
    <rPh sb="6" eb="10">
      <t>ケイエイジョウキョウ</t>
    </rPh>
    <rPh sb="12" eb="16">
      <t>ルイジダンタイ</t>
    </rPh>
    <rPh sb="17" eb="18">
      <t>クラ</t>
    </rPh>
    <rPh sb="21" eb="22">
      <t>オオム</t>
    </rPh>
    <rPh sb="23" eb="25">
      <t>リョウコウ</t>
    </rPh>
    <rPh sb="29" eb="31">
      <t>イッテイ</t>
    </rPh>
    <rPh sb="32" eb="35">
      <t>ケンゼンカ</t>
    </rPh>
    <rPh sb="36" eb="38">
      <t>カクホ</t>
    </rPh>
    <rPh sb="44" eb="46">
      <t>ハンダン</t>
    </rPh>
    <rPh sb="53" eb="55">
      <t>コンゴ</t>
    </rPh>
    <rPh sb="57" eb="59">
      <t>シセツ</t>
    </rPh>
    <rPh sb="59" eb="61">
      <t>コウシン</t>
    </rPh>
    <rPh sb="61" eb="63">
      <t>ヒヨウ</t>
    </rPh>
    <rPh sb="64" eb="66">
      <t>ゾウカ</t>
    </rPh>
    <rPh sb="73" eb="75">
      <t>ショウライ</t>
    </rPh>
    <rPh sb="76" eb="77">
      <t>キビ</t>
    </rPh>
    <rPh sb="79" eb="83">
      <t>ケイエイカンキョウ</t>
    </rPh>
    <rPh sb="87" eb="89">
      <t>ヨソウ</t>
    </rPh>
    <rPh sb="92" eb="93">
      <t>タメ</t>
    </rPh>
    <rPh sb="94" eb="96">
      <t>ケイヒ</t>
    </rPh>
    <rPh sb="97" eb="99">
      <t>サクゲン</t>
    </rPh>
    <rPh sb="100" eb="101">
      <t>ツト</t>
    </rPh>
    <rPh sb="105" eb="108">
      <t>ケイカクテキ</t>
    </rPh>
    <rPh sb="109" eb="113">
      <t>シセツコウシン</t>
    </rPh>
    <rPh sb="114" eb="116">
      <t>ジッシ</t>
    </rPh>
    <rPh sb="118" eb="120">
      <t>アンテイ</t>
    </rPh>
    <rPh sb="122" eb="126">
      <t>スイドウジギョウ</t>
    </rPh>
    <rPh sb="127" eb="129">
      <t>ケイエイ</t>
    </rPh>
    <rPh sb="130" eb="131">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</si>
</sst>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1.47</c:v>
                </c:pt>
                <c:pt idx="1">
                  <c:v>0.71</c:v>
                </c:pt>
                <c:pt idx="2">
                  <c:v>0.37</c:v>
                </c:pt>
                <c:pt idx="3">
                  <c:v>0.77</c:v>
                </c:pt>
                <c:pt idx="4">
                  <c:v>0.13</c:v>
                </c:pt>
              </c:numCache>
            </c:numRef>
          </c:val>
          <c:extLst>
            <c:ext xmlns:c16="http://schemas.microsoft.com/office/drawing/2014/chart" uri="{C3380CC4-5D6E-409C-BE32-E72D297353CC}">
              <c16:uniqueId val="{00000000-A5FD-4147-A705-7C0CFCFC979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0.63</c:v>
                </c:pt>
                <c:pt idx="2">
                  <c:v>0.63</c:v>
                </c:pt>
                <c:pt idx="3">
                  <c:v>0.6</c:v>
                </c:pt>
                <c:pt idx="4">
                  <c:v>0.56000000000000005</c:v>
                </c:pt>
              </c:numCache>
            </c:numRef>
          </c:val>
          <c:smooth val="0"/>
          <c:extLst>
            <c:ext xmlns:c16="http://schemas.microsoft.com/office/drawing/2014/chart" uri="{C3380CC4-5D6E-409C-BE32-E72D297353CC}">
              <c16:uniqueId val="{00000001-A5FD-4147-A705-7C0CFCFC979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88.54</c:v>
                </c:pt>
                <c:pt idx="1">
                  <c:v>88.13</c:v>
                </c:pt>
                <c:pt idx="2">
                  <c:v>87.33</c:v>
                </c:pt>
                <c:pt idx="3">
                  <c:v>89.51</c:v>
                </c:pt>
                <c:pt idx="4">
                  <c:v>89.35</c:v>
                </c:pt>
              </c:numCache>
            </c:numRef>
          </c:val>
          <c:extLst>
            <c:ext xmlns:c16="http://schemas.microsoft.com/office/drawing/2014/chart" uri="{C3380CC4-5D6E-409C-BE32-E72D297353CC}">
              <c16:uniqueId val="{00000000-3E12-4D3E-84D2-ABF3BC42E18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59.46</c:v>
                </c:pt>
                <c:pt idx="2">
                  <c:v>59.51</c:v>
                </c:pt>
                <c:pt idx="3">
                  <c:v>59.91</c:v>
                </c:pt>
                <c:pt idx="4">
                  <c:v>59.4</c:v>
                </c:pt>
              </c:numCache>
            </c:numRef>
          </c:val>
          <c:smooth val="0"/>
          <c:extLst>
            <c:ext xmlns:c16="http://schemas.microsoft.com/office/drawing/2014/chart" uri="{C3380CC4-5D6E-409C-BE32-E72D297353CC}">
              <c16:uniqueId val="{00000001-3E12-4D3E-84D2-ABF3BC42E18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95.1</c:v>
                </c:pt>
                <c:pt idx="1">
                  <c:v>95.2</c:v>
                </c:pt>
                <c:pt idx="2">
                  <c:v>94.91</c:v>
                </c:pt>
                <c:pt idx="3">
                  <c:v>95.13</c:v>
                </c:pt>
                <c:pt idx="4">
                  <c:v>95.36</c:v>
                </c:pt>
              </c:numCache>
            </c:numRef>
          </c:val>
          <c:extLst>
            <c:ext xmlns:c16="http://schemas.microsoft.com/office/drawing/2014/chart" uri="{C3380CC4-5D6E-409C-BE32-E72D297353CC}">
              <c16:uniqueId val="{00000000-83A1-43A9-972F-6747E5E8048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87.41</c:v>
                </c:pt>
                <c:pt idx="2">
                  <c:v>87.08</c:v>
                </c:pt>
                <c:pt idx="3">
                  <c:v>87.26</c:v>
                </c:pt>
                <c:pt idx="4">
                  <c:v>87.57</c:v>
                </c:pt>
              </c:numCache>
            </c:numRef>
          </c:val>
          <c:smooth val="0"/>
          <c:extLst>
            <c:ext xmlns:c16="http://schemas.microsoft.com/office/drawing/2014/chart" uri="{C3380CC4-5D6E-409C-BE32-E72D297353CC}">
              <c16:uniqueId val="{00000001-83A1-43A9-972F-6747E5E8048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113.91</c:v>
                </c:pt>
                <c:pt idx="1">
                  <c:v>110</c:v>
                </c:pt>
                <c:pt idx="2">
                  <c:v>109.26</c:v>
                </c:pt>
                <c:pt idx="3">
                  <c:v>107.11</c:v>
                </c:pt>
                <c:pt idx="4">
                  <c:v>118.21</c:v>
                </c:pt>
              </c:numCache>
            </c:numRef>
          </c:val>
          <c:extLst>
            <c:ext xmlns:c16="http://schemas.microsoft.com/office/drawing/2014/chart" uri="{C3380CC4-5D6E-409C-BE32-E72D297353CC}">
              <c16:uniqueId val="{00000000-5CDC-4B0B-8D21-38FCCDE171E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111.44</c:v>
                </c:pt>
                <c:pt idx="2">
                  <c:v>111.17</c:v>
                </c:pt>
                <c:pt idx="3">
                  <c:v>110.91</c:v>
                </c:pt>
                <c:pt idx="4">
                  <c:v>111.49</c:v>
                </c:pt>
              </c:numCache>
            </c:numRef>
          </c:val>
          <c:smooth val="0"/>
          <c:extLst>
            <c:ext xmlns:c16="http://schemas.microsoft.com/office/drawing/2014/chart" uri="{C3380CC4-5D6E-409C-BE32-E72D297353CC}">
              <c16:uniqueId val="{00000001-5CDC-4B0B-8D21-38FCCDE171E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49.5</c:v>
                </c:pt>
                <c:pt idx="1">
                  <c:v>50.13</c:v>
                </c:pt>
                <c:pt idx="2">
                  <c:v>50.24</c:v>
                </c:pt>
                <c:pt idx="3">
                  <c:v>50.29</c:v>
                </c:pt>
                <c:pt idx="4">
                  <c:v>51.96</c:v>
                </c:pt>
              </c:numCache>
            </c:numRef>
          </c:val>
          <c:extLst>
            <c:ext xmlns:c16="http://schemas.microsoft.com/office/drawing/2014/chart" uri="{C3380CC4-5D6E-409C-BE32-E72D297353CC}">
              <c16:uniqueId val="{00000000-70D4-4879-A5BF-6F3D9EDBFB0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47.62</c:v>
                </c:pt>
                <c:pt idx="2">
                  <c:v>48.55</c:v>
                </c:pt>
                <c:pt idx="3">
                  <c:v>49.2</c:v>
                </c:pt>
                <c:pt idx="4">
                  <c:v>50.01</c:v>
                </c:pt>
              </c:numCache>
            </c:numRef>
          </c:val>
          <c:smooth val="0"/>
          <c:extLst>
            <c:ext xmlns:c16="http://schemas.microsoft.com/office/drawing/2014/chart" uri="{C3380CC4-5D6E-409C-BE32-E72D297353CC}">
              <c16:uniqueId val="{00000001-70D4-4879-A5BF-6F3D9EDBFB0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4.79</c:v>
                </c:pt>
                <c:pt idx="1">
                  <c:v>5.14</c:v>
                </c:pt>
                <c:pt idx="2">
                  <c:v>4.93</c:v>
                </c:pt>
                <c:pt idx="3">
                  <c:v>6.03</c:v>
                </c:pt>
                <c:pt idx="4">
                  <c:v>7.16</c:v>
                </c:pt>
              </c:numCache>
            </c:numRef>
          </c:val>
          <c:extLst>
            <c:ext xmlns:c16="http://schemas.microsoft.com/office/drawing/2014/chart" uri="{C3380CC4-5D6E-409C-BE32-E72D297353CC}">
              <c16:uniqueId val="{00000000-C55B-45AE-ABE5-E4E249DC71C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16.27</c:v>
                </c:pt>
                <c:pt idx="2">
                  <c:v>17.11</c:v>
                </c:pt>
                <c:pt idx="3">
                  <c:v>18.329999999999998</c:v>
                </c:pt>
                <c:pt idx="4">
                  <c:v>20.27</c:v>
                </c:pt>
              </c:numCache>
            </c:numRef>
          </c:val>
          <c:smooth val="0"/>
          <c:extLst>
            <c:ext xmlns:c16="http://schemas.microsoft.com/office/drawing/2014/chart" uri="{C3380CC4-5D6E-409C-BE32-E72D297353CC}">
              <c16:uniqueId val="{00000001-C55B-45AE-ABE5-E4E249DC71C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E3-4DF2-8D9B-1EE4C734A6B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1.03</c:v>
                </c:pt>
                <c:pt idx="2">
                  <c:v>0.78</c:v>
                </c:pt>
                <c:pt idx="3">
                  <c:v>0.92</c:v>
                </c:pt>
                <c:pt idx="4">
                  <c:v>0.87</c:v>
                </c:pt>
              </c:numCache>
            </c:numRef>
          </c:val>
          <c:smooth val="0"/>
          <c:extLst>
            <c:ext xmlns:c16="http://schemas.microsoft.com/office/drawing/2014/chart" uri="{C3380CC4-5D6E-409C-BE32-E72D297353CC}">
              <c16:uniqueId val="{00000001-73E3-4DF2-8D9B-1EE4C734A6B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777.95</c:v>
                </c:pt>
                <c:pt idx="1">
                  <c:v>655.44</c:v>
                </c:pt>
                <c:pt idx="2">
                  <c:v>735.45</c:v>
                </c:pt>
                <c:pt idx="3">
                  <c:v>642.41999999999996</c:v>
                </c:pt>
                <c:pt idx="4">
                  <c:v>785.26</c:v>
                </c:pt>
              </c:numCache>
            </c:numRef>
          </c:val>
          <c:extLst>
            <c:ext xmlns:c16="http://schemas.microsoft.com/office/drawing/2014/chart" uri="{C3380CC4-5D6E-409C-BE32-E72D297353CC}">
              <c16:uniqueId val="{00000000-D4E3-4D70-9072-2175B7FE29C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349.83</c:v>
                </c:pt>
                <c:pt idx="2">
                  <c:v>360.86</c:v>
                </c:pt>
                <c:pt idx="3">
                  <c:v>350.79</c:v>
                </c:pt>
                <c:pt idx="4">
                  <c:v>354.57</c:v>
                </c:pt>
              </c:numCache>
            </c:numRef>
          </c:val>
          <c:smooth val="0"/>
          <c:extLst>
            <c:ext xmlns:c16="http://schemas.microsoft.com/office/drawing/2014/chart" uri="{C3380CC4-5D6E-409C-BE32-E72D297353CC}">
              <c16:uniqueId val="{00000001-D4E3-4D70-9072-2175B7FE29C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95.36</c:v>
                </c:pt>
                <c:pt idx="1">
                  <c:v>87.57</c:v>
                </c:pt>
                <c:pt idx="2">
                  <c:v>80.02</c:v>
                </c:pt>
                <c:pt idx="3">
                  <c:v>73.67</c:v>
                </c:pt>
                <c:pt idx="4">
                  <c:v>64.290000000000006</c:v>
                </c:pt>
              </c:numCache>
            </c:numRef>
          </c:val>
          <c:extLst>
            <c:ext xmlns:c16="http://schemas.microsoft.com/office/drawing/2014/chart" uri="{C3380CC4-5D6E-409C-BE32-E72D297353CC}">
              <c16:uniqueId val="{00000000-7283-4BE8-A149-F793D367C97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314.87</c:v>
                </c:pt>
                <c:pt idx="2">
                  <c:v>309.27999999999997</c:v>
                </c:pt>
                <c:pt idx="3">
                  <c:v>322.92</c:v>
                </c:pt>
                <c:pt idx="4">
                  <c:v>303.45999999999998</c:v>
                </c:pt>
              </c:numCache>
            </c:numRef>
          </c:val>
          <c:smooth val="0"/>
          <c:extLst>
            <c:ext xmlns:c16="http://schemas.microsoft.com/office/drawing/2014/chart" uri="{C3380CC4-5D6E-409C-BE32-E72D297353CC}">
              <c16:uniqueId val="{00000001-7283-4BE8-A149-F793D367C97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111.19</c:v>
                </c:pt>
                <c:pt idx="1">
                  <c:v>107.73</c:v>
                </c:pt>
                <c:pt idx="2">
                  <c:v>106.93</c:v>
                </c:pt>
                <c:pt idx="3">
                  <c:v>104.85</c:v>
                </c:pt>
                <c:pt idx="4">
                  <c:v>113.77</c:v>
                </c:pt>
              </c:numCache>
            </c:numRef>
          </c:val>
          <c:extLst>
            <c:ext xmlns:c16="http://schemas.microsoft.com/office/drawing/2014/chart" uri="{C3380CC4-5D6E-409C-BE32-E72D297353CC}">
              <c16:uniqueId val="{00000000-7073-4487-9843-BEAEA606111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103.54</c:v>
                </c:pt>
                <c:pt idx="2">
                  <c:v>103.32</c:v>
                </c:pt>
                <c:pt idx="3">
                  <c:v>100.85</c:v>
                </c:pt>
                <c:pt idx="4">
                  <c:v>103.79</c:v>
                </c:pt>
              </c:numCache>
            </c:numRef>
          </c:val>
          <c:smooth val="0"/>
          <c:extLst>
            <c:ext xmlns:c16="http://schemas.microsoft.com/office/drawing/2014/chart" uri="{C3380CC4-5D6E-409C-BE32-E72D297353CC}">
              <c16:uniqueId val="{00000001-7073-4487-9843-BEAEA606111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178.03</c:v>
                </c:pt>
                <c:pt idx="1">
                  <c:v>183.17</c:v>
                </c:pt>
                <c:pt idx="2">
                  <c:v>183.92</c:v>
                </c:pt>
                <c:pt idx="3">
                  <c:v>180.47</c:v>
                </c:pt>
                <c:pt idx="4">
                  <c:v>171.19</c:v>
                </c:pt>
              </c:numCache>
            </c:numRef>
          </c:val>
          <c:extLst>
            <c:ext xmlns:c16="http://schemas.microsoft.com/office/drawing/2014/chart" uri="{C3380CC4-5D6E-409C-BE32-E72D297353CC}">
              <c16:uniqueId val="{00000000-3169-4ED6-85A9-98B82AF65DE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167.46</c:v>
                </c:pt>
                <c:pt idx="2">
                  <c:v>168.56</c:v>
                </c:pt>
                <c:pt idx="3">
                  <c:v>167.1</c:v>
                </c:pt>
                <c:pt idx="4">
                  <c:v>167.86</c:v>
                </c:pt>
              </c:numCache>
            </c:numRef>
          </c:val>
          <c:smooth val="0"/>
          <c:extLst>
            <c:ext xmlns:c16="http://schemas.microsoft.com/office/drawing/2014/chart" uri="{C3380CC4-5D6E-409C-BE32-E72D297353CC}">
              <c16:uniqueId val="{00000001-3169-4ED6-85A9-98B82AF65DE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沖縄県　南部水道企業団</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A4</v>
      </c>
      <c r="X8" s="44"/>
      <c r="Y8" s="44"/>
      <c r="Z8" s="44"/>
      <c r="AA8" s="44"/>
      <c r="AB8" s="44"/>
      <c r="AC8" s="44"/>
      <c r="AD8" s="44" t="str">
        <f>データ!$M$6</f>
        <v>自治体職員</v>
      </c>
      <c r="AE8" s="44"/>
      <c r="AF8" s="44"/>
      <c r="AG8" s="44"/>
      <c r="AH8" s="44"/>
      <c r="AI8" s="44"/>
      <c r="AJ8" s="44"/>
      <c r="AK8" s="2"/>
      <c r="AL8" s="45" t="str">
        <f>データ!$R$6</f>
        <v>-</v>
      </c>
      <c r="AM8" s="45"/>
      <c r="AN8" s="45"/>
      <c r="AO8" s="45"/>
      <c r="AP8" s="45"/>
      <c r="AQ8" s="45"/>
      <c r="AR8" s="45"/>
      <c r="AS8" s="45"/>
      <c r="AT8" s="46" t="str">
        <f>データ!$S$6</f>
        <v>-</v>
      </c>
      <c r="AU8" s="47"/>
      <c r="AV8" s="47"/>
      <c r="AW8" s="47"/>
      <c r="AX8" s="47"/>
      <c r="AY8" s="47"/>
      <c r="AZ8" s="47"/>
      <c r="BA8" s="47"/>
      <c r="BB8" s="48" t="str">
        <f>データ!$T$6</f>
        <v>-</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85.11</v>
      </c>
      <c r="J10" s="47"/>
      <c r="K10" s="47"/>
      <c r="L10" s="47"/>
      <c r="M10" s="47"/>
      <c r="N10" s="47"/>
      <c r="O10" s="81"/>
      <c r="P10" s="48">
        <f>データ!$P$6</f>
        <v>100</v>
      </c>
      <c r="Q10" s="48"/>
      <c r="R10" s="48"/>
      <c r="S10" s="48"/>
      <c r="T10" s="48"/>
      <c r="U10" s="48"/>
      <c r="V10" s="48"/>
      <c r="W10" s="45">
        <f>データ!$Q$6</f>
        <v>3484</v>
      </c>
      <c r="X10" s="45"/>
      <c r="Y10" s="45"/>
      <c r="Z10" s="45"/>
      <c r="AA10" s="45"/>
      <c r="AB10" s="45"/>
      <c r="AC10" s="45"/>
      <c r="AD10" s="2"/>
      <c r="AE10" s="2"/>
      <c r="AF10" s="2"/>
      <c r="AG10" s="2"/>
      <c r="AH10" s="2"/>
      <c r="AI10" s="2"/>
      <c r="AJ10" s="2"/>
      <c r="AK10" s="2"/>
      <c r="AL10" s="45">
        <f>データ!$U$6</f>
        <v>72603</v>
      </c>
      <c r="AM10" s="45"/>
      <c r="AN10" s="45"/>
      <c r="AO10" s="45"/>
      <c r="AP10" s="45"/>
      <c r="AQ10" s="45"/>
      <c r="AR10" s="45"/>
      <c r="AS10" s="45"/>
      <c r="AT10" s="46">
        <f>データ!$V$6</f>
        <v>37.72</v>
      </c>
      <c r="AU10" s="47"/>
      <c r="AV10" s="47"/>
      <c r="AW10" s="47"/>
      <c r="AX10" s="47"/>
      <c r="AY10" s="47"/>
      <c r="AZ10" s="47"/>
      <c r="BA10" s="47"/>
      <c r="BB10" s="48">
        <f>データ!$W$6</f>
        <v>1924.79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sGH9mlVc+ddT2jBm1h0xSXy0BgvBlmRcshejIAVvQd1uISE8m1h4xfLWlLSbULMIK5wFbSScyyNz9kh2ZBN0kQ==" saltValue="chGZkeT3ac528zTLAMYZU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478016</v>
      </c>
      <c r="D6" s="20">
        <f t="shared" si="3"/>
        <v>46</v>
      </c>
      <c r="E6" s="20">
        <f t="shared" si="3"/>
        <v>1</v>
      </c>
      <c r="F6" s="20">
        <f t="shared" si="3"/>
        <v>0</v>
      </c>
      <c r="G6" s="20">
        <f t="shared" si="3"/>
        <v>1</v>
      </c>
      <c r="H6" s="20" t="str">
        <f t="shared" si="3"/>
        <v>沖縄県　南部水道企業団</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85.11</v>
      </c>
      <c r="P6" s="21">
        <f t="shared" si="3"/>
        <v>100</v>
      </c>
      <c r="Q6" s="21">
        <f t="shared" si="3"/>
        <v>3484</v>
      </c>
      <c r="R6" s="21" t="str">
        <f t="shared" si="3"/>
        <v>-</v>
      </c>
      <c r="S6" s="21" t="str">
        <f t="shared" si="3"/>
        <v>-</v>
      </c>
      <c r="T6" s="21" t="str">
        <f t="shared" si="3"/>
        <v>-</v>
      </c>
      <c r="U6" s="21">
        <f t="shared" si="3"/>
        <v>72603</v>
      </c>
      <c r="V6" s="21">
        <f t="shared" si="3"/>
        <v>37.72</v>
      </c>
      <c r="W6" s="21">
        <f t="shared" si="3"/>
        <v>1924.79</v>
      </c>
      <c r="X6" s="22">
        <f>IF(X7="",NA(),X7)</f>
        <v>113.91</v>
      </c>
      <c r="Y6" s="22">
        <f t="shared" ref="Y6:AG6" si="4">IF(Y7="",NA(),Y7)</f>
        <v>110</v>
      </c>
      <c r="Z6" s="22">
        <f t="shared" si="4"/>
        <v>109.26</v>
      </c>
      <c r="AA6" s="22">
        <f t="shared" si="4"/>
        <v>107.11</v>
      </c>
      <c r="AB6" s="22">
        <f t="shared" si="4"/>
        <v>118.21</v>
      </c>
      <c r="AC6" s="22">
        <f t="shared" si="4"/>
        <v>112.15</v>
      </c>
      <c r="AD6" s="22">
        <f t="shared" si="4"/>
        <v>111.44</v>
      </c>
      <c r="AE6" s="22">
        <f t="shared" si="4"/>
        <v>111.17</v>
      </c>
      <c r="AF6" s="22">
        <f t="shared" si="4"/>
        <v>110.91</v>
      </c>
      <c r="AG6" s="22">
        <f t="shared" si="4"/>
        <v>111.49</v>
      </c>
      <c r="AH6" s="21" t="str">
        <f>IF(AH7="","",IF(AH7="-","【-】","【"&amp;SUBSTITUTE(TEXT(AH7,"#,##0.00"),"-","△")&amp;"】"))</f>
        <v>【111.39】</v>
      </c>
      <c r="AI6" s="21">
        <f>IF(AI7="",NA(),AI7)</f>
        <v>0</v>
      </c>
      <c r="AJ6" s="21">
        <f t="shared" ref="AJ6:AR6" si="5">IF(AJ7="",NA(),AJ7)</f>
        <v>0</v>
      </c>
      <c r="AK6" s="21">
        <f t="shared" si="5"/>
        <v>0</v>
      </c>
      <c r="AL6" s="21">
        <f t="shared" si="5"/>
        <v>0</v>
      </c>
      <c r="AM6" s="21">
        <f t="shared" si="5"/>
        <v>0</v>
      </c>
      <c r="AN6" s="22">
        <f t="shared" si="5"/>
        <v>1</v>
      </c>
      <c r="AO6" s="22">
        <f t="shared" si="5"/>
        <v>1.03</v>
      </c>
      <c r="AP6" s="22">
        <f t="shared" si="5"/>
        <v>0.78</v>
      </c>
      <c r="AQ6" s="22">
        <f t="shared" si="5"/>
        <v>0.92</v>
      </c>
      <c r="AR6" s="22">
        <f t="shared" si="5"/>
        <v>0.87</v>
      </c>
      <c r="AS6" s="21" t="str">
        <f>IF(AS7="","",IF(AS7="-","【-】","【"&amp;SUBSTITUTE(TEXT(AS7,"#,##0.00"),"-","△")&amp;"】"))</f>
        <v>【1.30】</v>
      </c>
      <c r="AT6" s="22">
        <f>IF(AT7="",NA(),AT7)</f>
        <v>777.95</v>
      </c>
      <c r="AU6" s="22">
        <f t="shared" ref="AU6:BC6" si="6">IF(AU7="",NA(),AU7)</f>
        <v>655.44</v>
      </c>
      <c r="AV6" s="22">
        <f t="shared" si="6"/>
        <v>735.45</v>
      </c>
      <c r="AW6" s="22">
        <f t="shared" si="6"/>
        <v>642.41999999999996</v>
      </c>
      <c r="AX6" s="22">
        <f t="shared" si="6"/>
        <v>785.26</v>
      </c>
      <c r="AY6" s="22">
        <f t="shared" si="6"/>
        <v>355.5</v>
      </c>
      <c r="AZ6" s="22">
        <f t="shared" si="6"/>
        <v>349.83</v>
      </c>
      <c r="BA6" s="22">
        <f t="shared" si="6"/>
        <v>360.86</v>
      </c>
      <c r="BB6" s="22">
        <f t="shared" si="6"/>
        <v>350.79</v>
      </c>
      <c r="BC6" s="22">
        <f t="shared" si="6"/>
        <v>354.57</v>
      </c>
      <c r="BD6" s="21" t="str">
        <f>IF(BD7="","",IF(BD7="-","【-】","【"&amp;SUBSTITUTE(TEXT(BD7,"#,##0.00"),"-","△")&amp;"】"))</f>
        <v>【261.51】</v>
      </c>
      <c r="BE6" s="22">
        <f>IF(BE7="",NA(),BE7)</f>
        <v>95.36</v>
      </c>
      <c r="BF6" s="22">
        <f t="shared" ref="BF6:BN6" si="7">IF(BF7="",NA(),BF7)</f>
        <v>87.57</v>
      </c>
      <c r="BG6" s="22">
        <f t="shared" si="7"/>
        <v>80.02</v>
      </c>
      <c r="BH6" s="22">
        <f t="shared" si="7"/>
        <v>73.67</v>
      </c>
      <c r="BI6" s="22">
        <f t="shared" si="7"/>
        <v>64.290000000000006</v>
      </c>
      <c r="BJ6" s="22">
        <f t="shared" si="7"/>
        <v>312.58</v>
      </c>
      <c r="BK6" s="22">
        <f t="shared" si="7"/>
        <v>314.87</v>
      </c>
      <c r="BL6" s="22">
        <f t="shared" si="7"/>
        <v>309.27999999999997</v>
      </c>
      <c r="BM6" s="22">
        <f t="shared" si="7"/>
        <v>322.92</v>
      </c>
      <c r="BN6" s="22">
        <f t="shared" si="7"/>
        <v>303.45999999999998</v>
      </c>
      <c r="BO6" s="21" t="str">
        <f>IF(BO7="","",IF(BO7="-","【-】","【"&amp;SUBSTITUTE(TEXT(BO7,"#,##0.00"),"-","△")&amp;"】"))</f>
        <v>【265.16】</v>
      </c>
      <c r="BP6" s="22">
        <f>IF(BP7="",NA(),BP7)</f>
        <v>111.19</v>
      </c>
      <c r="BQ6" s="22">
        <f t="shared" ref="BQ6:BY6" si="8">IF(BQ7="",NA(),BQ7)</f>
        <v>107.73</v>
      </c>
      <c r="BR6" s="22">
        <f t="shared" si="8"/>
        <v>106.93</v>
      </c>
      <c r="BS6" s="22">
        <f t="shared" si="8"/>
        <v>104.85</v>
      </c>
      <c r="BT6" s="22">
        <f t="shared" si="8"/>
        <v>113.77</v>
      </c>
      <c r="BU6" s="22">
        <f t="shared" si="8"/>
        <v>104.57</v>
      </c>
      <c r="BV6" s="22">
        <f t="shared" si="8"/>
        <v>103.54</v>
      </c>
      <c r="BW6" s="22">
        <f t="shared" si="8"/>
        <v>103.32</v>
      </c>
      <c r="BX6" s="22">
        <f t="shared" si="8"/>
        <v>100.85</v>
      </c>
      <c r="BY6" s="22">
        <f t="shared" si="8"/>
        <v>103.79</v>
      </c>
      <c r="BZ6" s="21" t="str">
        <f>IF(BZ7="","",IF(BZ7="-","【-】","【"&amp;SUBSTITUTE(TEXT(BZ7,"#,##0.00"),"-","△")&amp;"】"))</f>
        <v>【102.35】</v>
      </c>
      <c r="CA6" s="22">
        <f>IF(CA7="",NA(),CA7)</f>
        <v>178.03</v>
      </c>
      <c r="CB6" s="22">
        <f t="shared" ref="CB6:CJ6" si="9">IF(CB7="",NA(),CB7)</f>
        <v>183.17</v>
      </c>
      <c r="CC6" s="22">
        <f t="shared" si="9"/>
        <v>183.92</v>
      </c>
      <c r="CD6" s="22">
        <f t="shared" si="9"/>
        <v>180.47</v>
      </c>
      <c r="CE6" s="22">
        <f t="shared" si="9"/>
        <v>171.19</v>
      </c>
      <c r="CF6" s="22">
        <f t="shared" si="9"/>
        <v>165.47</v>
      </c>
      <c r="CG6" s="22">
        <f t="shared" si="9"/>
        <v>167.46</v>
      </c>
      <c r="CH6" s="22">
        <f t="shared" si="9"/>
        <v>168.56</v>
      </c>
      <c r="CI6" s="22">
        <f t="shared" si="9"/>
        <v>167.1</v>
      </c>
      <c r="CJ6" s="22">
        <f t="shared" si="9"/>
        <v>167.86</v>
      </c>
      <c r="CK6" s="21" t="str">
        <f>IF(CK7="","",IF(CK7="-","【-】","【"&amp;SUBSTITUTE(TEXT(CK7,"#,##0.00"),"-","△")&amp;"】"))</f>
        <v>【167.74】</v>
      </c>
      <c r="CL6" s="22">
        <f>IF(CL7="",NA(),CL7)</f>
        <v>88.54</v>
      </c>
      <c r="CM6" s="22">
        <f t="shared" ref="CM6:CU6" si="10">IF(CM7="",NA(),CM7)</f>
        <v>88.13</v>
      </c>
      <c r="CN6" s="22">
        <f t="shared" si="10"/>
        <v>87.33</v>
      </c>
      <c r="CO6" s="22">
        <f t="shared" si="10"/>
        <v>89.51</v>
      </c>
      <c r="CP6" s="22">
        <f t="shared" si="10"/>
        <v>89.35</v>
      </c>
      <c r="CQ6" s="22">
        <f t="shared" si="10"/>
        <v>59.74</v>
      </c>
      <c r="CR6" s="22">
        <f t="shared" si="10"/>
        <v>59.46</v>
      </c>
      <c r="CS6" s="22">
        <f t="shared" si="10"/>
        <v>59.51</v>
      </c>
      <c r="CT6" s="22">
        <f t="shared" si="10"/>
        <v>59.91</v>
      </c>
      <c r="CU6" s="22">
        <f t="shared" si="10"/>
        <v>59.4</v>
      </c>
      <c r="CV6" s="21" t="str">
        <f>IF(CV7="","",IF(CV7="-","【-】","【"&amp;SUBSTITUTE(TEXT(CV7,"#,##0.00"),"-","△")&amp;"】"))</f>
        <v>【60.29】</v>
      </c>
      <c r="CW6" s="22">
        <f>IF(CW7="",NA(),CW7)</f>
        <v>95.1</v>
      </c>
      <c r="CX6" s="22">
        <f t="shared" ref="CX6:DF6" si="11">IF(CX7="",NA(),CX7)</f>
        <v>95.2</v>
      </c>
      <c r="CY6" s="22">
        <f t="shared" si="11"/>
        <v>94.91</v>
      </c>
      <c r="CZ6" s="22">
        <f t="shared" si="11"/>
        <v>95.13</v>
      </c>
      <c r="DA6" s="22">
        <f t="shared" si="11"/>
        <v>95.36</v>
      </c>
      <c r="DB6" s="22">
        <f t="shared" si="11"/>
        <v>87.28</v>
      </c>
      <c r="DC6" s="22">
        <f t="shared" si="11"/>
        <v>87.41</v>
      </c>
      <c r="DD6" s="22">
        <f t="shared" si="11"/>
        <v>87.08</v>
      </c>
      <c r="DE6" s="22">
        <f t="shared" si="11"/>
        <v>87.26</v>
      </c>
      <c r="DF6" s="22">
        <f t="shared" si="11"/>
        <v>87.57</v>
      </c>
      <c r="DG6" s="21" t="str">
        <f>IF(DG7="","",IF(DG7="-","【-】","【"&amp;SUBSTITUTE(TEXT(DG7,"#,##0.00"),"-","△")&amp;"】"))</f>
        <v>【90.12】</v>
      </c>
      <c r="DH6" s="22">
        <f>IF(DH7="",NA(),DH7)</f>
        <v>49.5</v>
      </c>
      <c r="DI6" s="22">
        <f t="shared" ref="DI6:DQ6" si="12">IF(DI7="",NA(),DI7)</f>
        <v>50.13</v>
      </c>
      <c r="DJ6" s="22">
        <f t="shared" si="12"/>
        <v>50.24</v>
      </c>
      <c r="DK6" s="22">
        <f t="shared" si="12"/>
        <v>50.29</v>
      </c>
      <c r="DL6" s="22">
        <f t="shared" si="12"/>
        <v>51.96</v>
      </c>
      <c r="DM6" s="22">
        <f t="shared" si="12"/>
        <v>46.94</v>
      </c>
      <c r="DN6" s="22">
        <f t="shared" si="12"/>
        <v>47.62</v>
      </c>
      <c r="DO6" s="22">
        <f t="shared" si="12"/>
        <v>48.55</v>
      </c>
      <c r="DP6" s="22">
        <f t="shared" si="12"/>
        <v>49.2</v>
      </c>
      <c r="DQ6" s="22">
        <f t="shared" si="12"/>
        <v>50.01</v>
      </c>
      <c r="DR6" s="21" t="str">
        <f>IF(DR7="","",IF(DR7="-","【-】","【"&amp;SUBSTITUTE(TEXT(DR7,"#,##0.00"),"-","△")&amp;"】"))</f>
        <v>【50.88】</v>
      </c>
      <c r="DS6" s="22">
        <f>IF(DS7="",NA(),DS7)</f>
        <v>4.79</v>
      </c>
      <c r="DT6" s="22">
        <f t="shared" ref="DT6:EB6" si="13">IF(DT7="",NA(),DT7)</f>
        <v>5.14</v>
      </c>
      <c r="DU6" s="22">
        <f t="shared" si="13"/>
        <v>4.93</v>
      </c>
      <c r="DV6" s="22">
        <f t="shared" si="13"/>
        <v>6.03</v>
      </c>
      <c r="DW6" s="22">
        <f t="shared" si="13"/>
        <v>7.16</v>
      </c>
      <c r="DX6" s="22">
        <f t="shared" si="13"/>
        <v>14.48</v>
      </c>
      <c r="DY6" s="22">
        <f t="shared" si="13"/>
        <v>16.27</v>
      </c>
      <c r="DZ6" s="22">
        <f t="shared" si="13"/>
        <v>17.11</v>
      </c>
      <c r="EA6" s="22">
        <f t="shared" si="13"/>
        <v>18.329999999999998</v>
      </c>
      <c r="EB6" s="22">
        <f t="shared" si="13"/>
        <v>20.27</v>
      </c>
      <c r="EC6" s="21" t="str">
        <f>IF(EC7="","",IF(EC7="-","【-】","【"&amp;SUBSTITUTE(TEXT(EC7,"#,##0.00"),"-","△")&amp;"】"))</f>
        <v>【22.30】</v>
      </c>
      <c r="ED6" s="22">
        <f>IF(ED7="",NA(),ED7)</f>
        <v>1.47</v>
      </c>
      <c r="EE6" s="22">
        <f t="shared" ref="EE6:EM6" si="14">IF(EE7="",NA(),EE7)</f>
        <v>0.71</v>
      </c>
      <c r="EF6" s="22">
        <f t="shared" si="14"/>
        <v>0.37</v>
      </c>
      <c r="EG6" s="22">
        <f t="shared" si="14"/>
        <v>0.77</v>
      </c>
      <c r="EH6" s="22">
        <f t="shared" si="14"/>
        <v>0.13</v>
      </c>
      <c r="EI6" s="22">
        <f t="shared" si="14"/>
        <v>0.75</v>
      </c>
      <c r="EJ6" s="22">
        <f t="shared" si="14"/>
        <v>0.63</v>
      </c>
      <c r="EK6" s="22">
        <f t="shared" si="14"/>
        <v>0.63</v>
      </c>
      <c r="EL6" s="22">
        <f t="shared" si="14"/>
        <v>0.6</v>
      </c>
      <c r="EM6" s="22">
        <f t="shared" si="14"/>
        <v>0.56000000000000005</v>
      </c>
      <c r="EN6" s="21" t="str">
        <f>IF(EN7="","",IF(EN7="-","【-】","【"&amp;SUBSTITUTE(TEXT(EN7,"#,##0.00"),"-","△")&amp;"】"))</f>
        <v>【0.66】</v>
      </c>
    </row>
    <row r="7" spans="1:144" s="23" customFormat="1" x14ac:dyDescent="0.15">
      <c r="A7" s="15"/>
      <c r="B7" s="24">
        <v>2021</v>
      </c>
      <c r="C7" s="24">
        <v>478016</v>
      </c>
      <c r="D7" s="24">
        <v>46</v>
      </c>
      <c r="E7" s="24">
        <v>1</v>
      </c>
      <c r="F7" s="24">
        <v>0</v>
      </c>
      <c r="G7" s="24">
        <v>1</v>
      </c>
      <c r="H7" s="24" t="s">
        <v>92</v>
      </c>
      <c r="I7" s="24" t="s">
        <v>93</v>
      </c>
      <c r="J7" s="24" t="s">
        <v>94</v>
      </c>
      <c r="K7" s="24" t="s">
        <v>95</v>
      </c>
      <c r="L7" s="24" t="s">
        <v>96</v>
      </c>
      <c r="M7" s="24" t="s">
        <v>97</v>
      </c>
      <c r="N7" s="25" t="s">
        <v>98</v>
      </c>
      <c r="O7" s="25">
        <v>85.11</v>
      </c>
      <c r="P7" s="25">
        <v>100</v>
      </c>
      <c r="Q7" s="25">
        <v>3484</v>
      </c>
      <c r="R7" s="25" t="s">
        <v>98</v>
      </c>
      <c r="S7" s="25" t="s">
        <v>98</v>
      </c>
      <c r="T7" s="25" t="s">
        <v>98</v>
      </c>
      <c r="U7" s="25">
        <v>72603</v>
      </c>
      <c r="V7" s="25">
        <v>37.72</v>
      </c>
      <c r="W7" s="25">
        <v>1924.79</v>
      </c>
      <c r="X7" s="25">
        <v>113.91</v>
      </c>
      <c r="Y7" s="25">
        <v>110</v>
      </c>
      <c r="Z7" s="25">
        <v>109.26</v>
      </c>
      <c r="AA7" s="25">
        <v>107.11</v>
      </c>
      <c r="AB7" s="25">
        <v>118.21</v>
      </c>
      <c r="AC7" s="25">
        <v>112.15</v>
      </c>
      <c r="AD7" s="25">
        <v>111.44</v>
      </c>
      <c r="AE7" s="25">
        <v>111.17</v>
      </c>
      <c r="AF7" s="25">
        <v>110.91</v>
      </c>
      <c r="AG7" s="25">
        <v>111.49</v>
      </c>
      <c r="AH7" s="25">
        <v>111.39</v>
      </c>
      <c r="AI7" s="25">
        <v>0</v>
      </c>
      <c r="AJ7" s="25">
        <v>0</v>
      </c>
      <c r="AK7" s="25">
        <v>0</v>
      </c>
      <c r="AL7" s="25">
        <v>0</v>
      </c>
      <c r="AM7" s="25">
        <v>0</v>
      </c>
      <c r="AN7" s="25">
        <v>1</v>
      </c>
      <c r="AO7" s="25">
        <v>1.03</v>
      </c>
      <c r="AP7" s="25">
        <v>0.78</v>
      </c>
      <c r="AQ7" s="25">
        <v>0.92</v>
      </c>
      <c r="AR7" s="25">
        <v>0.87</v>
      </c>
      <c r="AS7" s="25">
        <v>1.3</v>
      </c>
      <c r="AT7" s="25">
        <v>777.95</v>
      </c>
      <c r="AU7" s="25">
        <v>655.44</v>
      </c>
      <c r="AV7" s="25">
        <v>735.45</v>
      </c>
      <c r="AW7" s="25">
        <v>642.41999999999996</v>
      </c>
      <c r="AX7" s="25">
        <v>785.26</v>
      </c>
      <c r="AY7" s="25">
        <v>355.5</v>
      </c>
      <c r="AZ7" s="25">
        <v>349.83</v>
      </c>
      <c r="BA7" s="25">
        <v>360.86</v>
      </c>
      <c r="BB7" s="25">
        <v>350.79</v>
      </c>
      <c r="BC7" s="25">
        <v>354.57</v>
      </c>
      <c r="BD7" s="25">
        <v>261.51</v>
      </c>
      <c r="BE7" s="25">
        <v>95.36</v>
      </c>
      <c r="BF7" s="25">
        <v>87.57</v>
      </c>
      <c r="BG7" s="25">
        <v>80.02</v>
      </c>
      <c r="BH7" s="25">
        <v>73.67</v>
      </c>
      <c r="BI7" s="25">
        <v>64.290000000000006</v>
      </c>
      <c r="BJ7" s="25">
        <v>312.58</v>
      </c>
      <c r="BK7" s="25">
        <v>314.87</v>
      </c>
      <c r="BL7" s="25">
        <v>309.27999999999997</v>
      </c>
      <c r="BM7" s="25">
        <v>322.92</v>
      </c>
      <c r="BN7" s="25">
        <v>303.45999999999998</v>
      </c>
      <c r="BO7" s="25">
        <v>265.16000000000003</v>
      </c>
      <c r="BP7" s="25">
        <v>111.19</v>
      </c>
      <c r="BQ7" s="25">
        <v>107.73</v>
      </c>
      <c r="BR7" s="25">
        <v>106.93</v>
      </c>
      <c r="BS7" s="25">
        <v>104.85</v>
      </c>
      <c r="BT7" s="25">
        <v>113.77</v>
      </c>
      <c r="BU7" s="25">
        <v>104.57</v>
      </c>
      <c r="BV7" s="25">
        <v>103.54</v>
      </c>
      <c r="BW7" s="25">
        <v>103.32</v>
      </c>
      <c r="BX7" s="25">
        <v>100.85</v>
      </c>
      <c r="BY7" s="25">
        <v>103.79</v>
      </c>
      <c r="BZ7" s="25">
        <v>102.35</v>
      </c>
      <c r="CA7" s="25">
        <v>178.03</v>
      </c>
      <c r="CB7" s="25">
        <v>183.17</v>
      </c>
      <c r="CC7" s="25">
        <v>183.92</v>
      </c>
      <c r="CD7" s="25">
        <v>180.47</v>
      </c>
      <c r="CE7" s="25">
        <v>171.19</v>
      </c>
      <c r="CF7" s="25">
        <v>165.47</v>
      </c>
      <c r="CG7" s="25">
        <v>167.46</v>
      </c>
      <c r="CH7" s="25">
        <v>168.56</v>
      </c>
      <c r="CI7" s="25">
        <v>167.1</v>
      </c>
      <c r="CJ7" s="25">
        <v>167.86</v>
      </c>
      <c r="CK7" s="25">
        <v>167.74</v>
      </c>
      <c r="CL7" s="25">
        <v>88.54</v>
      </c>
      <c r="CM7" s="25">
        <v>88.13</v>
      </c>
      <c r="CN7" s="25">
        <v>87.33</v>
      </c>
      <c r="CO7" s="25">
        <v>89.51</v>
      </c>
      <c r="CP7" s="25">
        <v>89.35</v>
      </c>
      <c r="CQ7" s="25">
        <v>59.74</v>
      </c>
      <c r="CR7" s="25">
        <v>59.46</v>
      </c>
      <c r="CS7" s="25">
        <v>59.51</v>
      </c>
      <c r="CT7" s="25">
        <v>59.91</v>
      </c>
      <c r="CU7" s="25">
        <v>59.4</v>
      </c>
      <c r="CV7" s="25">
        <v>60.29</v>
      </c>
      <c r="CW7" s="25">
        <v>95.1</v>
      </c>
      <c r="CX7" s="25">
        <v>95.2</v>
      </c>
      <c r="CY7" s="25">
        <v>94.91</v>
      </c>
      <c r="CZ7" s="25">
        <v>95.13</v>
      </c>
      <c r="DA7" s="25">
        <v>95.36</v>
      </c>
      <c r="DB7" s="25">
        <v>87.28</v>
      </c>
      <c r="DC7" s="25">
        <v>87.41</v>
      </c>
      <c r="DD7" s="25">
        <v>87.08</v>
      </c>
      <c r="DE7" s="25">
        <v>87.26</v>
      </c>
      <c r="DF7" s="25">
        <v>87.57</v>
      </c>
      <c r="DG7" s="25">
        <v>90.12</v>
      </c>
      <c r="DH7" s="25">
        <v>49.5</v>
      </c>
      <c r="DI7" s="25">
        <v>50.13</v>
      </c>
      <c r="DJ7" s="25">
        <v>50.24</v>
      </c>
      <c r="DK7" s="25">
        <v>50.29</v>
      </c>
      <c r="DL7" s="25">
        <v>51.96</v>
      </c>
      <c r="DM7" s="25">
        <v>46.94</v>
      </c>
      <c r="DN7" s="25">
        <v>47.62</v>
      </c>
      <c r="DO7" s="25">
        <v>48.55</v>
      </c>
      <c r="DP7" s="25">
        <v>49.2</v>
      </c>
      <c r="DQ7" s="25">
        <v>50.01</v>
      </c>
      <c r="DR7" s="25">
        <v>50.88</v>
      </c>
      <c r="DS7" s="25">
        <v>4.79</v>
      </c>
      <c r="DT7" s="25">
        <v>5.14</v>
      </c>
      <c r="DU7" s="25">
        <v>4.93</v>
      </c>
      <c r="DV7" s="25">
        <v>6.03</v>
      </c>
      <c r="DW7" s="25">
        <v>7.16</v>
      </c>
      <c r="DX7" s="25">
        <v>14.48</v>
      </c>
      <c r="DY7" s="25">
        <v>16.27</v>
      </c>
      <c r="DZ7" s="25">
        <v>17.11</v>
      </c>
      <c r="EA7" s="25">
        <v>18.329999999999998</v>
      </c>
      <c r="EB7" s="25">
        <v>20.27</v>
      </c>
      <c r="EC7" s="25">
        <v>22.3</v>
      </c>
      <c r="ED7" s="25">
        <v>1.47</v>
      </c>
      <c r="EE7" s="25">
        <v>0.71</v>
      </c>
      <c r="EF7" s="25">
        <v>0.37</v>
      </c>
      <c r="EG7" s="25">
        <v>0.77</v>
      </c>
      <c r="EH7" s="25">
        <v>0.13</v>
      </c>
      <c r="EI7" s="25">
        <v>0.75</v>
      </c>
      <c r="EJ7" s="25">
        <v>0.63</v>
      </c>
      <c r="EK7" s="25">
        <v>0.63</v>
      </c>
      <c r="EL7" s="25">
        <v>0.6</v>
      </c>
      <c r="EM7" s="25">
        <v>0.56000000000000005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106</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kinjyo</cp:lastModifiedBy>
  <cp:lastPrinted>2023-01-17T06:08:29Z</cp:lastPrinted>
  <dcterms:created xsi:type="dcterms:W3CDTF">2022-12-01T01:07:41Z</dcterms:created>
  <dcterms:modified xsi:type="dcterms:W3CDTF">2023-01-25T02:43:00Z</dcterms:modified>
  <cp:category/>
</cp:coreProperties>
</file>