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uza\Desktop\経営比較分析表\"/>
    </mc:Choice>
  </mc:AlternateContent>
  <xr:revisionPtr revIDLastSave="0" documentId="13_ncr:1_{530511F6-6C7B-4660-8780-93E294D7D6E9}" xr6:coauthVersionLast="47" xr6:coauthVersionMax="47" xr10:uidLastSave="{00000000-0000-0000-0000-000000000000}"/>
  <workbookProtection workbookAlgorithmName="SHA-512" workbookHashValue="ZdPtOaXdiqoSm74QM02iLQk35f/R2NMSh8gUzIJk+hj5Es1hDBi5HrLBbwoNdF35a7P4Xer58QcZC9srcFV3yQ==" workbookSaltValue="GObHimkTVl5z1hv7MdbROA=="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P6" i="5"/>
  <c r="P10" i="4" s="1"/>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G85" i="4"/>
  <c r="F85" i="4"/>
  <c r="AL10" i="4"/>
  <c r="W10" i="4"/>
  <c r="BB8" i="4"/>
  <c r="AT8" i="4"/>
  <c r="AL8" i="4"/>
  <c r="AD8" i="4"/>
  <c r="W8" i="4"/>
  <c r="P8" i="4"/>
  <c r="I8" i="4"/>
  <c r="B8" i="4"/>
  <c r="B6" i="4"/>
</calcChain>
</file>

<file path=xl/sharedStrings.xml><?xml version="1.0" encoding="utf-8"?>
<sst xmlns="http://schemas.openxmlformats.org/spreadsheetml/2006/main" count="231" uniqueCount="113">
  <si>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</si>
  <si>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</si>
  <si>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</si>
  <si>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</si>
  <si>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</si>
  <si>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</si>
  <si>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</si>
  <si>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</si>
  <si>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</si>
  <si>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</si>
  <si>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</si>
  <si>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</si>
  <si>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</si>
  <si>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</si>
  <si>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</si>
  <si>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</si>
  <si>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</si>
  <si>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</si>
  <si>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</si>
  <si>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</si>
  <si>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</si>
  <si>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</si>
  <si>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</si>
  <si>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</si>
  <si>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</si>
  <si>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</si>
  <si>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</si>
  <si>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</si>
  <si>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</si>
  <si>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</si>
  <si>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</si>
  <si>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</si>
  <si>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</si>
  <si>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</si>
  <si>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</si>
  <si>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</si>
  <si>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</si>
  <si>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</si>
  <si>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</si>
  <si>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</si>
  <si>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</si>
  <si>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</si>
  <si>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</si>
  <si>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</si>
  <si>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</si>
  <si>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</si>
  <si>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</si>
  <si>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</si>
  <si>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</si>
  <si>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</si>
  <si>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</si>
  <si>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</si>
  <si>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</si>
  <si>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</si>
  <si>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</si>
  <si>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</si>
  <si>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</si>
  <si>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</si>
  <si>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</si>
  <si>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</si>
  <si>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</si>
  <si>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</si>
  <si>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</si>
  <si>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</si>
  <si>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</si>
  <si>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</si>
  <si>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</si>
  <si>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</si>
  <si>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</si>
  <si>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</si>
  <si>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</si>
  <si>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</si>
  <si>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</si>
  <si>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</si>
  <si>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</si>
  <si>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</si>
  <si>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</si>
  <si>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</si>
  <si>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</si>
  <si>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</si>
  <si>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</si>
  <si>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</si>
  <si>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</si>
  <si>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</si>
  <si>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</si>
  <si>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</si>
  <si>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</si>
  <si>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</si>
  <si>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</si>
  <si>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</si>
  <si>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</si>
  <si>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</si>
  <si>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南部水道企業団</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</si>
  <si>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</si>
  <si>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</si>
  <si>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</si>
  <si>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</si>
  <si>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</si>
  <si>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</si>
  <si>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</si>
  <si>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</si>
  <si>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</si>
  <si>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</si>
  <si>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</si>
  <si>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</si>
  <si>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</si>
  <si>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</si>
  <si>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</si>
  <si>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</si>
  <si>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</si>
  <si>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
　100％以上なので黒字である。令和4年度は類似団体平均値も上回っていて健全な経営状況といえるが、今後の施設更新に充てる財源を確保するため、経営の効率化や費用削減等に取り組む必要がある。
②累積欠損金比率
　0％なので健全な経営状況である。
③流動比率
　100％以上で類似団体平均値を上回っているので支払能力は良好である。
④企業債残高対給水収益比率
　類似団体平均値を下回っているが、今後、事業規模拡大に伴い企業債の借入を予定しているため、比率は上昇する見込みである。
⑤料金回収率
　100％以上で類似団体平均値を上回っており、今後も維持できるよう回収率の向上に努める。
⑥給水原価
　全国平均値及び類似団体平均値を上回っていることから、費用の削減など経営改善に努める。
⑦施設利用率
　一般的に高い方が効率的であるといえるが、今後も人口増加が見込まれ配水量も微増していくと予測されるため、現状においては、施設能力に余力がある方が望ましいと分析している。
⑧有収率
　類似団体平均値を上回っており、今後も各種漏水防止対策を効果的に実施していく。</t>
    <rPh sb="1" eb="3">
      <t>ケイジョウ</t>
    </rPh>
    <rPh sb="3" eb="7">
      <t>シュウシヒリツ</t>
    </rPh>
    <rPh sb="13" eb="15">
      <t>イジョウ</t>
    </rPh>
    <rPh sb="18" eb="20">
      <t>クロジ</t>
    </rPh>
    <rPh sb="24" eb="26">
      <t>レイワ</t>
    </rPh>
    <rPh sb="27" eb="29">
      <t>ネンド</t>
    </rPh>
    <rPh sb="30" eb="32">
      <t>ルイジ</t>
    </rPh>
    <rPh sb="32" eb="34">
      <t>ダンタイ</t>
    </rPh>
    <rPh sb="34" eb="37">
      <t>ヘイキンチ</t>
    </rPh>
    <rPh sb="38" eb="40">
      <t>ウワマワ</t>
    </rPh>
    <rPh sb="44" eb="46">
      <t>ケンゼン</t>
    </rPh>
    <rPh sb="47" eb="51">
      <t>ケイエイジョウキョウ</t>
    </rPh>
    <rPh sb="57" eb="59">
      <t>コンゴ</t>
    </rPh>
    <rPh sb="60" eb="64">
      <t>シセツコウシン</t>
    </rPh>
    <rPh sb="65" eb="66">
      <t>ア</t>
    </rPh>
    <rPh sb="68" eb="70">
      <t>ザイゲン</t>
    </rPh>
    <rPh sb="71" eb="73">
      <t>カクホ</t>
    </rPh>
    <rPh sb="78" eb="80">
      <t>ケイエイ</t>
    </rPh>
    <rPh sb="81" eb="84">
      <t>コウリツカ</t>
    </rPh>
    <rPh sb="85" eb="87">
      <t>ヒヨウ</t>
    </rPh>
    <rPh sb="87" eb="89">
      <t>サクゲン</t>
    </rPh>
    <rPh sb="89" eb="90">
      <t>トウ</t>
    </rPh>
    <rPh sb="91" eb="92">
      <t>ト</t>
    </rPh>
    <rPh sb="93" eb="94">
      <t>ク</t>
    </rPh>
    <rPh sb="95" eb="97">
      <t>ヒツヨウ</t>
    </rPh>
    <rPh sb="103" eb="107">
      <t>ルイセキケッソン</t>
    </rPh>
    <rPh sb="107" eb="108">
      <t>キン</t>
    </rPh>
    <rPh sb="108" eb="110">
      <t>ヒリツ</t>
    </rPh>
    <rPh sb="117" eb="119">
      <t>ケンゼン</t>
    </rPh>
    <rPh sb="120" eb="124">
      <t>ケイエイジョウキョウ</t>
    </rPh>
    <rPh sb="130" eb="134">
      <t>リュウドウヒリツ</t>
    </rPh>
    <rPh sb="140" eb="142">
      <t>イジョウ</t>
    </rPh>
    <rPh sb="143" eb="147">
      <t>ルイジダンタイ</t>
    </rPh>
    <rPh sb="147" eb="150">
      <t>ヘイキンチ</t>
    </rPh>
    <rPh sb="151" eb="153">
      <t>ウワマワ</t>
    </rPh>
    <rPh sb="159" eb="161">
      <t>シハラ</t>
    </rPh>
    <rPh sb="172" eb="175">
      <t>キギョウサイ</t>
    </rPh>
    <rPh sb="175" eb="177">
      <t>ザンダカ</t>
    </rPh>
    <rPh sb="177" eb="178">
      <t>タイ</t>
    </rPh>
    <rPh sb="178" eb="182">
      <t>キュウスイシュウエキ</t>
    </rPh>
    <rPh sb="182" eb="184">
      <t>ヒリツ</t>
    </rPh>
    <rPh sb="186" eb="193">
      <t>ルイジダンタイヘイキンチ</t>
    </rPh>
    <rPh sb="194" eb="196">
      <t>シタマワ</t>
    </rPh>
    <rPh sb="202" eb="204">
      <t>コンゴ</t>
    </rPh>
    <rPh sb="205" eb="207">
      <t>ジギョウ</t>
    </rPh>
    <rPh sb="207" eb="209">
      <t>キボ</t>
    </rPh>
    <rPh sb="209" eb="211">
      <t>カクダイ</t>
    </rPh>
    <rPh sb="212" eb="213">
      <t>トモナ</t>
    </rPh>
    <rPh sb="214" eb="217">
      <t>キギョウサイ</t>
    </rPh>
    <rPh sb="218" eb="220">
      <t>カリイレ</t>
    </rPh>
    <rPh sb="221" eb="223">
      <t>ヨテイ</t>
    </rPh>
    <rPh sb="230" eb="232">
      <t>ヒリツ</t>
    </rPh>
    <rPh sb="233" eb="235">
      <t>ジョウショウ</t>
    </rPh>
    <rPh sb="237" eb="239">
      <t>ミコミ</t>
    </rPh>
    <rPh sb="246" eb="251">
      <t>リョウキンカイシュウリツ</t>
    </rPh>
    <rPh sb="257" eb="259">
      <t>イジョウ</t>
    </rPh>
    <rPh sb="260" eb="264">
      <t>ルイジダンタイ</t>
    </rPh>
    <rPh sb="264" eb="267">
      <t>ヘイキンチ</t>
    </rPh>
    <rPh sb="268" eb="270">
      <t>ウワマワ</t>
    </rPh>
    <rPh sb="275" eb="277">
      <t>コンゴ</t>
    </rPh>
    <rPh sb="278" eb="280">
      <t>イジ</t>
    </rPh>
    <rPh sb="285" eb="288">
      <t>カイシュウリツ</t>
    </rPh>
    <rPh sb="289" eb="291">
      <t>コウジョウ</t>
    </rPh>
    <rPh sb="292" eb="293">
      <t>ツト</t>
    </rPh>
    <rPh sb="298" eb="302">
      <t>キュウスイゲンカ</t>
    </rPh>
    <rPh sb="304" eb="309">
      <t>ゼンコクヘイキンチ</t>
    </rPh>
    <rPh sb="309" eb="310">
      <t>オヨ</t>
    </rPh>
    <rPh sb="311" eb="318">
      <t>ルイジダンタイヘイキンチ</t>
    </rPh>
    <rPh sb="319" eb="321">
      <t>ウワマワ</t>
    </rPh>
    <rPh sb="330" eb="332">
      <t>ヒヨウ</t>
    </rPh>
    <rPh sb="333" eb="335">
      <t>サクゲン</t>
    </rPh>
    <rPh sb="337" eb="341">
      <t>ケイエイカイゼン</t>
    </rPh>
    <rPh sb="342" eb="343">
      <t>ツト</t>
    </rPh>
    <rPh sb="348" eb="350">
      <t>シセツ</t>
    </rPh>
    <rPh sb="350" eb="353">
      <t>リヨウリツ</t>
    </rPh>
    <rPh sb="355" eb="358">
      <t>イッパンテキ</t>
    </rPh>
    <rPh sb="359" eb="360">
      <t>タカ</t>
    </rPh>
    <rPh sb="361" eb="362">
      <t>ホウ</t>
    </rPh>
    <rPh sb="375" eb="377">
      <t>コンゴ</t>
    </rPh>
    <rPh sb="378" eb="382">
      <t>ジンコウゾウカ</t>
    </rPh>
    <rPh sb="383" eb="385">
      <t>ミコ</t>
    </rPh>
    <rPh sb="387" eb="390">
      <t>ハイスイリョウ</t>
    </rPh>
    <rPh sb="391" eb="393">
      <t>ビゾウ</t>
    </rPh>
    <rPh sb="398" eb="400">
      <t>ヨソク</t>
    </rPh>
    <rPh sb="406" eb="408">
      <t>ゲンジョウ</t>
    </rPh>
    <rPh sb="414" eb="418">
      <t>シセツノウリョク</t>
    </rPh>
    <rPh sb="419" eb="421">
      <t>ヨリョク</t>
    </rPh>
    <rPh sb="424" eb="425">
      <t>ホウ</t>
    </rPh>
    <rPh sb="426" eb="427">
      <t>ノゾ</t>
    </rPh>
    <rPh sb="431" eb="433">
      <t>ブンセキ</t>
    </rPh>
    <rPh sb="440" eb="443">
      <t>ユウシュウリツ</t>
    </rPh>
    <rPh sb="445" eb="452">
      <t>ルイジダンタイヘイキンチ</t>
    </rPh>
    <rPh sb="453" eb="455">
      <t>ウワマワ</t>
    </rPh>
    <rPh sb="460" eb="462">
      <t>コンゴ</t>
    </rPh>
    <rPh sb="463" eb="465">
      <t>カクシュ</t>
    </rPh>
    <rPh sb="465" eb="469">
      <t>ロウスイボウシ</t>
    </rPh>
    <rPh sb="469" eb="471">
      <t>タイサク</t>
    </rPh>
    <rPh sb="472" eb="475">
      <t>コウカテキ</t>
    </rPh>
    <rPh sb="476" eb="478">
      <t>ジッシ</t>
    </rPh>
    <phoneticPr fontId="4"/>
  </si>
  <si>
    <t>①有形固定資産減価償却率
　令和4年度においては全国平均値及び類似団体平均値を下回っているが、年々増加傾向にあり、法定耐用年数に近い資産の割合が多いことから計画的に施設更新を図っていく必要がある。
②管路経年化率
　類似団体平均値よりも低いが、今後は法定耐用年数を更新の基準とはせず、実使用可能年数まで延命化を図り更新することから、管路経年化率は上昇する見込みである。
③管路更新率
　令和4年度は前年度分繰越の更新事業があったため、類似団体平均値を上回っている。年度により値にばらつきがあるため、更新需要の平準化、優先順位の決定により計画的に更新する必要がある。</t>
    <rPh sb="1" eb="5">
      <t>ユウケイコテイ</t>
    </rPh>
    <rPh sb="5" eb="7">
      <t>シサン</t>
    </rPh>
    <rPh sb="7" eb="12">
      <t>ゲンカショウキャクリツ</t>
    </rPh>
    <rPh sb="14" eb="16">
      <t>レイワ</t>
    </rPh>
    <rPh sb="17" eb="19">
      <t>ネンド</t>
    </rPh>
    <rPh sb="24" eb="29">
      <t>ゼンコクヘイキンチ</t>
    </rPh>
    <rPh sb="29" eb="30">
      <t>オヨ</t>
    </rPh>
    <rPh sb="31" eb="38">
      <t>ルイジダンタイヘイキンチ</t>
    </rPh>
    <rPh sb="39" eb="41">
      <t>シタマワ</t>
    </rPh>
    <rPh sb="47" eb="53">
      <t>ネンネンゾウカケイコウ</t>
    </rPh>
    <rPh sb="57" eb="59">
      <t>ホウテイ</t>
    </rPh>
    <rPh sb="59" eb="63">
      <t>タイヨウネンスウ</t>
    </rPh>
    <rPh sb="64" eb="65">
      <t>チカ</t>
    </rPh>
    <rPh sb="66" eb="68">
      <t>シサン</t>
    </rPh>
    <rPh sb="69" eb="71">
      <t>ワリアイ</t>
    </rPh>
    <rPh sb="72" eb="73">
      <t>オオ</t>
    </rPh>
    <rPh sb="78" eb="80">
      <t>ケイカク</t>
    </rPh>
    <rPh sb="80" eb="81">
      <t>テキ</t>
    </rPh>
    <rPh sb="82" eb="84">
      <t>シセツ</t>
    </rPh>
    <rPh sb="84" eb="86">
      <t>コウシン</t>
    </rPh>
    <rPh sb="87" eb="88">
      <t>ハカ</t>
    </rPh>
    <rPh sb="92" eb="94">
      <t>ヒツヨウ</t>
    </rPh>
    <rPh sb="100" eb="106">
      <t>カンロケイネンカリツ</t>
    </rPh>
    <rPh sb="108" eb="112">
      <t>ルイジダンタイ</t>
    </rPh>
    <rPh sb="112" eb="115">
      <t>ヘイキンチ</t>
    </rPh>
    <rPh sb="118" eb="119">
      <t>ヒク</t>
    </rPh>
    <rPh sb="122" eb="124">
      <t>コンゴ</t>
    </rPh>
    <rPh sb="125" eb="127">
      <t>ホウテイ</t>
    </rPh>
    <rPh sb="127" eb="131">
      <t>タイヨウネンスウ</t>
    </rPh>
    <rPh sb="132" eb="134">
      <t>コウシン</t>
    </rPh>
    <rPh sb="135" eb="137">
      <t>キジュン</t>
    </rPh>
    <rPh sb="142" eb="149">
      <t>ジツシヨウカノウネンスウ</t>
    </rPh>
    <rPh sb="151" eb="154">
      <t>エンメイカ</t>
    </rPh>
    <rPh sb="155" eb="156">
      <t>ハカ</t>
    </rPh>
    <rPh sb="157" eb="159">
      <t>コウシン</t>
    </rPh>
    <rPh sb="166" eb="170">
      <t>カンロケイネン</t>
    </rPh>
    <rPh sb="170" eb="171">
      <t>カ</t>
    </rPh>
    <rPh sb="171" eb="172">
      <t>リツ</t>
    </rPh>
    <rPh sb="173" eb="175">
      <t>ジョウショウ</t>
    </rPh>
    <rPh sb="177" eb="179">
      <t>ミコ</t>
    </rPh>
    <rPh sb="186" eb="191">
      <t>カンロコウシンリツ</t>
    </rPh>
    <rPh sb="193" eb="195">
      <t>レイワ</t>
    </rPh>
    <rPh sb="196" eb="198">
      <t>ネンド</t>
    </rPh>
    <rPh sb="232" eb="234">
      <t>ネンド</t>
    </rPh>
    <rPh sb="237" eb="238">
      <t>アタイ</t>
    </rPh>
    <rPh sb="249" eb="253">
      <t>コウシンジュヨウ</t>
    </rPh>
    <rPh sb="254" eb="257">
      <t>ヘイジュンカ</t>
    </rPh>
    <rPh sb="258" eb="262">
      <t>ユウセンジュンイ</t>
    </rPh>
    <rPh sb="263" eb="265">
      <t>ケッテイ</t>
    </rPh>
    <rPh sb="268" eb="271">
      <t>ケイカクテキ</t>
    </rPh>
    <rPh sb="272" eb="274">
      <t>コウシン</t>
    </rPh>
    <rPh sb="276" eb="278">
      <t>ヒツヨウ</t>
    </rPh>
    <phoneticPr fontId="4"/>
  </si>
  <si>
    <t>　当企業団の経営の健全性・効率性は、類似団体と比べても概ね良好な数値で推移しており、健全な経営状況と判断している。
　老朽化の状況については、類似団体同様に老朽化が進んでおり、管路更新がなかなか進まない状況にある。
　今後は、施設更新費用が増加することから、将来は厳しい経営環境になると予想されるため、経営の効率化や費用削減等に取り組み、経営戦略に基づき、計画的な施設更新を実施し、安定した水道事業の経営は図る必要がある。</t>
    <rPh sb="1" eb="5">
      <t>トウキギョウダン</t>
    </rPh>
    <rPh sb="6" eb="8">
      <t>ケイエイ</t>
    </rPh>
    <rPh sb="9" eb="12">
      <t>ケンゼンセイ</t>
    </rPh>
    <rPh sb="13" eb="16">
      <t>コウリツセイ</t>
    </rPh>
    <rPh sb="18" eb="20">
      <t>ルイジ</t>
    </rPh>
    <rPh sb="20" eb="22">
      <t>ダンタイ</t>
    </rPh>
    <rPh sb="23" eb="24">
      <t>クラ</t>
    </rPh>
    <rPh sb="27" eb="28">
      <t>オオム</t>
    </rPh>
    <rPh sb="29" eb="31">
      <t>リョウコウ</t>
    </rPh>
    <rPh sb="32" eb="34">
      <t>スウチ</t>
    </rPh>
    <rPh sb="35" eb="37">
      <t>スイイ</t>
    </rPh>
    <rPh sb="42" eb="44">
      <t>ケンゼン</t>
    </rPh>
    <rPh sb="45" eb="47">
      <t>ケイエイ</t>
    </rPh>
    <rPh sb="47" eb="49">
      <t>ジョウキョウ</t>
    </rPh>
    <rPh sb="50" eb="52">
      <t>ハンダン</t>
    </rPh>
    <rPh sb="59" eb="62">
      <t>ロウキュウカ</t>
    </rPh>
    <rPh sb="63" eb="65">
      <t>ジョウキョウ</t>
    </rPh>
    <rPh sb="71" eb="75">
      <t>ルイジダンタイ</t>
    </rPh>
    <rPh sb="75" eb="77">
      <t>ドウヨウ</t>
    </rPh>
    <rPh sb="78" eb="81">
      <t>ロウキュウカ</t>
    </rPh>
    <rPh sb="82" eb="83">
      <t>スス</t>
    </rPh>
    <rPh sb="88" eb="92">
      <t>カンロコウシン</t>
    </rPh>
    <rPh sb="97" eb="98">
      <t>スス</t>
    </rPh>
    <rPh sb="101" eb="103">
      <t>ジョウキョウ</t>
    </rPh>
    <rPh sb="109" eb="111">
      <t>コンゴ</t>
    </rPh>
    <rPh sb="113" eb="115">
      <t>シセツ</t>
    </rPh>
    <rPh sb="115" eb="119">
      <t>コウシンヒヨウ</t>
    </rPh>
    <rPh sb="120" eb="122">
      <t>ゾウカ</t>
    </rPh>
    <rPh sb="129" eb="131">
      <t>ショウライ</t>
    </rPh>
    <rPh sb="132" eb="133">
      <t>キビ</t>
    </rPh>
    <rPh sb="135" eb="137">
      <t>ケイエイ</t>
    </rPh>
    <rPh sb="137" eb="139">
      <t>カンキョウ</t>
    </rPh>
    <rPh sb="143" eb="145">
      <t>ヨソウ</t>
    </rPh>
    <rPh sb="151" eb="153">
      <t>ケイエイ</t>
    </rPh>
    <rPh sb="154" eb="157">
      <t>コウリツカ</t>
    </rPh>
    <rPh sb="162" eb="163">
      <t>トウ</t>
    </rPh>
    <rPh sb="164" eb="165">
      <t>ト</t>
    </rPh>
    <rPh sb="166" eb="167">
      <t>ク</t>
    </rPh>
    <rPh sb="169" eb="173">
      <t>ケイエイセンリャク</t>
    </rPh>
    <rPh sb="174" eb="175">
      <t>モト</t>
    </rPh>
    <rPh sb="178" eb="181">
      <t>ケイカクテキ</t>
    </rPh>
    <rPh sb="182" eb="184">
      <t>シセツ</t>
    </rPh>
    <rPh sb="184" eb="186">
      <t>コウシン</t>
    </rPh>
    <rPh sb="187" eb="189">
      <t>ジッシ</t>
    </rPh>
    <rPh sb="191" eb="193">
      <t>アンテイ</t>
    </rPh>
    <rPh sb="195" eb="199">
      <t>スイドウジギョウ</t>
    </rPh>
    <rPh sb="200" eb="202">
      <t>ケイエイ</t>
    </rPh>
    <rPh sb="203" eb="204">
      <t>ハカ</t>
    </rPh>
    <rPh sb="205" eb="20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</si>
</sst>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0.71</c:v>
                </c:pt>
                <c:pt idx="1">
                  <c:v>0.37</c:v>
                </c:pt>
                <c:pt idx="2">
                  <c:v>0.77</c:v>
                </c:pt>
                <c:pt idx="3">
                  <c:v>0.13</c:v>
                </c:pt>
                <c:pt idx="4">
                  <c:v>1.06</c:v>
                </c:pt>
              </c:numCache>
            </c:numRef>
          </c:val>
          <c:extLst>
            <c:ext xmlns:c16="http://schemas.microsoft.com/office/drawing/2014/chart" uri="{C3380CC4-5D6E-409C-BE32-E72D297353CC}">
              <c16:uniqueId val="{00000000-2DDF-4A02-80A1-390A0F0248F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0.63</c:v>
                </c:pt>
                <c:pt idx="2">
                  <c:v>0.6</c:v>
                </c:pt>
                <c:pt idx="3">
                  <c:v>0.56000000000000005</c:v>
                </c:pt>
                <c:pt idx="4">
                  <c:v>0.6</c:v>
                </c:pt>
              </c:numCache>
            </c:numRef>
          </c:val>
          <c:smooth val="0"/>
          <c:extLst>
            <c:ext xmlns:c16="http://schemas.microsoft.com/office/drawing/2014/chart" uri="{C3380CC4-5D6E-409C-BE32-E72D297353CC}">
              <c16:uniqueId val="{00000001-2DDF-4A02-80A1-390A0F0248F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88.13</c:v>
                </c:pt>
                <c:pt idx="1">
                  <c:v>87.33</c:v>
                </c:pt>
                <c:pt idx="2">
                  <c:v>89.51</c:v>
                </c:pt>
                <c:pt idx="3">
                  <c:v>89.35</c:v>
                </c:pt>
                <c:pt idx="4">
                  <c:v>88.95</c:v>
                </c:pt>
              </c:numCache>
            </c:numRef>
          </c:val>
          <c:extLst>
            <c:ext xmlns:c16="http://schemas.microsoft.com/office/drawing/2014/chart" uri="{C3380CC4-5D6E-409C-BE32-E72D297353CC}">
              <c16:uniqueId val="{00000000-2370-4A18-8BC9-B7CC0D67951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59.51</c:v>
                </c:pt>
                <c:pt idx="2">
                  <c:v>59.91</c:v>
                </c:pt>
                <c:pt idx="3">
                  <c:v>59.4</c:v>
                </c:pt>
                <c:pt idx="4">
                  <c:v>59.24</c:v>
                </c:pt>
              </c:numCache>
            </c:numRef>
          </c:val>
          <c:smooth val="0"/>
          <c:extLst>
            <c:ext xmlns:c16="http://schemas.microsoft.com/office/drawing/2014/chart" uri="{C3380CC4-5D6E-409C-BE32-E72D297353CC}">
              <c16:uniqueId val="{00000001-2370-4A18-8BC9-B7CC0D67951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95.2</c:v>
                </c:pt>
                <c:pt idx="1">
                  <c:v>94.91</c:v>
                </c:pt>
                <c:pt idx="2">
                  <c:v>95.13</c:v>
                </c:pt>
                <c:pt idx="3">
                  <c:v>95.36</c:v>
                </c:pt>
                <c:pt idx="4">
                  <c:v>95.49</c:v>
                </c:pt>
              </c:numCache>
            </c:numRef>
          </c:val>
          <c:extLst>
            <c:ext xmlns:c16="http://schemas.microsoft.com/office/drawing/2014/chart" uri="{C3380CC4-5D6E-409C-BE32-E72D297353CC}">
              <c16:uniqueId val="{00000000-80DD-4A72-AD58-AB6B630E135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87.08</c:v>
                </c:pt>
                <c:pt idx="2">
                  <c:v>87.26</c:v>
                </c:pt>
                <c:pt idx="3">
                  <c:v>87.57</c:v>
                </c:pt>
                <c:pt idx="4">
                  <c:v>87.26</c:v>
                </c:pt>
              </c:numCache>
            </c:numRef>
          </c:val>
          <c:smooth val="0"/>
          <c:extLst>
            <c:ext xmlns:c16="http://schemas.microsoft.com/office/drawing/2014/chart" uri="{C3380CC4-5D6E-409C-BE32-E72D297353CC}">
              <c16:uniqueId val="{00000001-80DD-4A72-AD58-AB6B630E135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110</c:v>
                </c:pt>
                <c:pt idx="1">
                  <c:v>109.26</c:v>
                </c:pt>
                <c:pt idx="2">
                  <c:v>107.11</c:v>
                </c:pt>
                <c:pt idx="3">
                  <c:v>118.21</c:v>
                </c:pt>
                <c:pt idx="4">
                  <c:v>111.6</c:v>
                </c:pt>
              </c:numCache>
            </c:numRef>
          </c:val>
          <c:extLst>
            <c:ext xmlns:c16="http://schemas.microsoft.com/office/drawing/2014/chart" uri="{C3380CC4-5D6E-409C-BE32-E72D297353CC}">
              <c16:uniqueId val="{00000000-3757-41E4-8E39-1772763C9DD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111.17</c:v>
                </c:pt>
                <c:pt idx="2">
                  <c:v>110.91</c:v>
                </c:pt>
                <c:pt idx="3">
                  <c:v>111.49</c:v>
                </c:pt>
                <c:pt idx="4">
                  <c:v>109.09</c:v>
                </c:pt>
              </c:numCache>
            </c:numRef>
          </c:val>
          <c:smooth val="0"/>
          <c:extLst>
            <c:ext xmlns:c16="http://schemas.microsoft.com/office/drawing/2014/chart" uri="{C3380CC4-5D6E-409C-BE32-E72D297353CC}">
              <c16:uniqueId val="{00000001-3757-41E4-8E39-1772763C9DD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50.13</c:v>
                </c:pt>
                <c:pt idx="1">
                  <c:v>50.24</c:v>
                </c:pt>
                <c:pt idx="2">
                  <c:v>50.29</c:v>
                </c:pt>
                <c:pt idx="3">
                  <c:v>51.96</c:v>
                </c:pt>
                <c:pt idx="4">
                  <c:v>50.88</c:v>
                </c:pt>
              </c:numCache>
            </c:numRef>
          </c:val>
          <c:extLst>
            <c:ext xmlns:c16="http://schemas.microsoft.com/office/drawing/2014/chart" uri="{C3380CC4-5D6E-409C-BE32-E72D297353CC}">
              <c16:uniqueId val="{00000000-8CC3-4D49-8C8A-5494B1C01A3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48.55</c:v>
                </c:pt>
                <c:pt idx="2">
                  <c:v>49.2</c:v>
                </c:pt>
                <c:pt idx="3">
                  <c:v>50.01</c:v>
                </c:pt>
                <c:pt idx="4">
                  <c:v>50.99</c:v>
                </c:pt>
              </c:numCache>
            </c:numRef>
          </c:val>
          <c:smooth val="0"/>
          <c:extLst>
            <c:ext xmlns:c16="http://schemas.microsoft.com/office/drawing/2014/chart" uri="{C3380CC4-5D6E-409C-BE32-E72D297353CC}">
              <c16:uniqueId val="{00000001-8CC3-4D49-8C8A-5494B1C01A3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5.14</c:v>
                </c:pt>
                <c:pt idx="1">
                  <c:v>4.93</c:v>
                </c:pt>
                <c:pt idx="2">
                  <c:v>6.03</c:v>
                </c:pt>
                <c:pt idx="3">
                  <c:v>7.16</c:v>
                </c:pt>
                <c:pt idx="4">
                  <c:v>9.32</c:v>
                </c:pt>
              </c:numCache>
            </c:numRef>
          </c:val>
          <c:extLst>
            <c:ext xmlns:c16="http://schemas.microsoft.com/office/drawing/2014/chart" uri="{C3380CC4-5D6E-409C-BE32-E72D297353CC}">
              <c16:uniqueId val="{00000000-4EF8-431F-8A2C-2C45D2BD0A9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17.11</c:v>
                </c:pt>
                <c:pt idx="2">
                  <c:v>18.329999999999998</c:v>
                </c:pt>
                <c:pt idx="3">
                  <c:v>20.27</c:v>
                </c:pt>
                <c:pt idx="4">
                  <c:v>21.69</c:v>
                </c:pt>
              </c:numCache>
            </c:numRef>
          </c:val>
          <c:smooth val="0"/>
          <c:extLst>
            <c:ext xmlns:c16="http://schemas.microsoft.com/office/drawing/2014/chart" uri="{C3380CC4-5D6E-409C-BE32-E72D297353CC}">
              <c16:uniqueId val="{00000001-4EF8-431F-8A2C-2C45D2BD0A9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67-4DC9-9BD0-01F876323EE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0.78</c:v>
                </c:pt>
                <c:pt idx="2">
                  <c:v>0.92</c:v>
                </c:pt>
                <c:pt idx="3">
                  <c:v>0.87</c:v>
                </c:pt>
                <c:pt idx="4">
                  <c:v>0.93</c:v>
                </c:pt>
              </c:numCache>
            </c:numRef>
          </c:val>
          <c:smooth val="0"/>
          <c:extLst>
            <c:ext xmlns:c16="http://schemas.microsoft.com/office/drawing/2014/chart" uri="{C3380CC4-5D6E-409C-BE32-E72D297353CC}">
              <c16:uniqueId val="{00000001-8A67-4DC9-9BD0-01F876323EE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655.44</c:v>
                </c:pt>
                <c:pt idx="1">
                  <c:v>735.45</c:v>
                </c:pt>
                <c:pt idx="2">
                  <c:v>642.41999999999996</c:v>
                </c:pt>
                <c:pt idx="3">
                  <c:v>785.26</c:v>
                </c:pt>
                <c:pt idx="4">
                  <c:v>724.96</c:v>
                </c:pt>
              </c:numCache>
            </c:numRef>
          </c:val>
          <c:extLst>
            <c:ext xmlns:c16="http://schemas.microsoft.com/office/drawing/2014/chart" uri="{C3380CC4-5D6E-409C-BE32-E72D297353CC}">
              <c16:uniqueId val="{00000000-35AB-48FC-8612-07445A3B3F4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360.86</c:v>
                </c:pt>
                <c:pt idx="2">
                  <c:v>350.79</c:v>
                </c:pt>
                <c:pt idx="3">
                  <c:v>354.57</c:v>
                </c:pt>
                <c:pt idx="4">
                  <c:v>357.74</c:v>
                </c:pt>
              </c:numCache>
            </c:numRef>
          </c:val>
          <c:smooth val="0"/>
          <c:extLst>
            <c:ext xmlns:c16="http://schemas.microsoft.com/office/drawing/2014/chart" uri="{C3380CC4-5D6E-409C-BE32-E72D297353CC}">
              <c16:uniqueId val="{00000001-35AB-48FC-8612-07445A3B3F4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87.57</c:v>
                </c:pt>
                <c:pt idx="1">
                  <c:v>80.02</c:v>
                </c:pt>
                <c:pt idx="2">
                  <c:v>73.67</c:v>
                </c:pt>
                <c:pt idx="3">
                  <c:v>64.290000000000006</c:v>
                </c:pt>
                <c:pt idx="4">
                  <c:v>57.72</c:v>
                </c:pt>
              </c:numCache>
            </c:numRef>
          </c:val>
          <c:extLst>
            <c:ext xmlns:c16="http://schemas.microsoft.com/office/drawing/2014/chart" uri="{C3380CC4-5D6E-409C-BE32-E72D297353CC}">
              <c16:uniqueId val="{00000000-5286-4F64-9D28-9F282FBB3C1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309.27999999999997</c:v>
                </c:pt>
                <c:pt idx="2">
                  <c:v>322.92</c:v>
                </c:pt>
                <c:pt idx="3">
                  <c:v>303.45999999999998</c:v>
                </c:pt>
                <c:pt idx="4">
                  <c:v>307.27999999999997</c:v>
                </c:pt>
              </c:numCache>
            </c:numRef>
          </c:val>
          <c:smooth val="0"/>
          <c:extLst>
            <c:ext xmlns:c16="http://schemas.microsoft.com/office/drawing/2014/chart" uri="{C3380CC4-5D6E-409C-BE32-E72D297353CC}">
              <c16:uniqueId val="{00000001-5286-4F64-9D28-9F282FBB3C1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107.73</c:v>
                </c:pt>
                <c:pt idx="1">
                  <c:v>106.93</c:v>
                </c:pt>
                <c:pt idx="2">
                  <c:v>104.85</c:v>
                </c:pt>
                <c:pt idx="3">
                  <c:v>113.77</c:v>
                </c:pt>
                <c:pt idx="4">
                  <c:v>108.28</c:v>
                </c:pt>
              </c:numCache>
            </c:numRef>
          </c:val>
          <c:extLst>
            <c:ext xmlns:c16="http://schemas.microsoft.com/office/drawing/2014/chart" uri="{C3380CC4-5D6E-409C-BE32-E72D297353CC}">
              <c16:uniqueId val="{00000000-B201-48C4-87A5-8C17A11BA82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103.32</c:v>
                </c:pt>
                <c:pt idx="2">
                  <c:v>100.85</c:v>
                </c:pt>
                <c:pt idx="3">
                  <c:v>103.79</c:v>
                </c:pt>
                <c:pt idx="4">
                  <c:v>98.3</c:v>
                </c:pt>
              </c:numCache>
            </c:numRef>
          </c:val>
          <c:smooth val="0"/>
          <c:extLst>
            <c:ext xmlns:c16="http://schemas.microsoft.com/office/drawing/2014/chart" uri="{C3380CC4-5D6E-409C-BE32-E72D297353CC}">
              <c16:uniqueId val="{00000001-B201-48C4-87A5-8C17A11BA82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183.17</c:v>
                </c:pt>
                <c:pt idx="1">
                  <c:v>183.92</c:v>
                </c:pt>
                <c:pt idx="2">
                  <c:v>180.47</c:v>
                </c:pt>
                <c:pt idx="3">
                  <c:v>171.19</c:v>
                </c:pt>
                <c:pt idx="4">
                  <c:v>179.9</c:v>
                </c:pt>
              </c:numCache>
            </c:numRef>
          </c:val>
          <c:extLst>
            <c:ext xmlns:c16="http://schemas.microsoft.com/office/drawing/2014/chart" uri="{C3380CC4-5D6E-409C-BE32-E72D297353CC}">
              <c16:uniqueId val="{00000000-A683-492F-851E-864FE599731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168.56</c:v>
                </c:pt>
                <c:pt idx="2">
                  <c:v>167.1</c:v>
                </c:pt>
                <c:pt idx="3">
                  <c:v>167.86</c:v>
                </c:pt>
                <c:pt idx="4">
                  <c:v>173.68</c:v>
                </c:pt>
              </c:numCache>
            </c:numRef>
          </c:val>
          <c:smooth val="0"/>
          <c:extLst>
            <c:ext xmlns:c16="http://schemas.microsoft.com/office/drawing/2014/chart" uri="{C3380CC4-5D6E-409C-BE32-E72D297353CC}">
              <c16:uniqueId val="{00000001-A683-492F-851E-864FE599731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沖縄県　南部水道企業団</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A4</v>
      </c>
      <c r="X8" s="44"/>
      <c r="Y8" s="44"/>
      <c r="Z8" s="44"/>
      <c r="AA8" s="44"/>
      <c r="AB8" s="44"/>
      <c r="AC8" s="44"/>
      <c r="AD8" s="44" t="str">
        <f>データ!$M$6</f>
        <v>自治体職員</v>
      </c>
      <c r="AE8" s="44"/>
      <c r="AF8" s="44"/>
      <c r="AG8" s="44"/>
      <c r="AH8" s="44"/>
      <c r="AI8" s="44"/>
      <c r="AJ8" s="44"/>
      <c r="AK8" s="2"/>
      <c r="AL8" s="45" t="str">
        <f>データ!$R$6</f>
        <v>-</v>
      </c>
      <c r="AM8" s="45"/>
      <c r="AN8" s="45"/>
      <c r="AO8" s="45"/>
      <c r="AP8" s="45"/>
      <c r="AQ8" s="45"/>
      <c r="AR8" s="45"/>
      <c r="AS8" s="45"/>
      <c r="AT8" s="46" t="str">
        <f>データ!$S$6</f>
        <v>-</v>
      </c>
      <c r="AU8" s="47"/>
      <c r="AV8" s="47"/>
      <c r="AW8" s="47"/>
      <c r="AX8" s="47"/>
      <c r="AY8" s="47"/>
      <c r="AZ8" s="47"/>
      <c r="BA8" s="47"/>
      <c r="BB8" s="48" t="str">
        <f>データ!$T$6</f>
        <v>-</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86.63</v>
      </c>
      <c r="J10" s="47"/>
      <c r="K10" s="47"/>
      <c r="L10" s="47"/>
      <c r="M10" s="47"/>
      <c r="N10" s="47"/>
      <c r="O10" s="81"/>
      <c r="P10" s="48">
        <f>データ!$P$6</f>
        <v>100</v>
      </c>
      <c r="Q10" s="48"/>
      <c r="R10" s="48"/>
      <c r="S10" s="48"/>
      <c r="T10" s="48"/>
      <c r="U10" s="48"/>
      <c r="V10" s="48"/>
      <c r="W10" s="45">
        <f>データ!$Q$6</f>
        <v>3484</v>
      </c>
      <c r="X10" s="45"/>
      <c r="Y10" s="45"/>
      <c r="Z10" s="45"/>
      <c r="AA10" s="45"/>
      <c r="AB10" s="45"/>
      <c r="AC10" s="45"/>
      <c r="AD10" s="2"/>
      <c r="AE10" s="2"/>
      <c r="AF10" s="2"/>
      <c r="AG10" s="2"/>
      <c r="AH10" s="2"/>
      <c r="AI10" s="2"/>
      <c r="AJ10" s="2"/>
      <c r="AK10" s="2"/>
      <c r="AL10" s="45">
        <f>データ!$U$6</f>
        <v>73005</v>
      </c>
      <c r="AM10" s="45"/>
      <c r="AN10" s="45"/>
      <c r="AO10" s="45"/>
      <c r="AP10" s="45"/>
      <c r="AQ10" s="45"/>
      <c r="AR10" s="45"/>
      <c r="AS10" s="45"/>
      <c r="AT10" s="46">
        <f>データ!$V$6</f>
        <v>37.72</v>
      </c>
      <c r="AU10" s="47"/>
      <c r="AV10" s="47"/>
      <c r="AW10" s="47"/>
      <c r="AX10" s="47"/>
      <c r="AY10" s="47"/>
      <c r="AZ10" s="47"/>
      <c r="BA10" s="47"/>
      <c r="BB10" s="48">
        <f>データ!$W$6</f>
        <v>1935.45</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110</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Q2wlCBw9YnRwKrOfGg/k332EKYL9EHU3gPmJAkCPHHOVx4EeQZb6nx+lVfMgSDyRa2jew5mS2SZRAalooIwyVA==" saltValue="i+ER+XUFlBYPBOO1j39Ff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2022</v>
      </c>
      <c r="C6" s="20">
        <f t="shared" ref="C6:W6" si="3">C7</f>
        <v>478016</v>
      </c>
      <c r="D6" s="20">
        <f t="shared" si="3"/>
        <v>46</v>
      </c>
      <c r="E6" s="20">
        <f t="shared" si="3"/>
        <v>1</v>
      </c>
      <c r="F6" s="20">
        <f t="shared" si="3"/>
        <v>0</v>
      </c>
      <c r="G6" s="20">
        <f t="shared" si="3"/>
        <v>1</v>
      </c>
      <c r="H6" s="20" t="str">
        <f t="shared" si="3"/>
        <v>沖縄県　南部水道企業団</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86.63</v>
      </c>
      <c r="P6" s="21">
        <f t="shared" si="3"/>
        <v>100</v>
      </c>
      <c r="Q6" s="21">
        <f t="shared" si="3"/>
        <v>3484</v>
      </c>
      <c r="R6" s="21" t="str">
        <f t="shared" si="3"/>
        <v>-</v>
      </c>
      <c r="S6" s="21" t="str">
        <f t="shared" si="3"/>
        <v>-</v>
      </c>
      <c r="T6" s="21" t="str">
        <f t="shared" si="3"/>
        <v>-</v>
      </c>
      <c r="U6" s="21">
        <f t="shared" si="3"/>
        <v>73005</v>
      </c>
      <c r="V6" s="21">
        <f t="shared" si="3"/>
        <v>37.72</v>
      </c>
      <c r="W6" s="21">
        <f t="shared" si="3"/>
        <v>1935.45</v>
      </c>
      <c r="X6" s="22">
        <f>IF(X7="",NA(),X7)</f>
        <v>110</v>
      </c>
      <c r="Y6" s="22">
        <f t="shared" ref="Y6:AG6" si="4">IF(Y7="",NA(),Y7)</f>
        <v>109.26</v>
      </c>
      <c r="Z6" s="22">
        <f t="shared" si="4"/>
        <v>107.11</v>
      </c>
      <c r="AA6" s="22">
        <f t="shared" si="4"/>
        <v>118.21</v>
      </c>
      <c r="AB6" s="22">
        <f t="shared" si="4"/>
        <v>111.6</v>
      </c>
      <c r="AC6" s="22">
        <f t="shared" si="4"/>
        <v>111.44</v>
      </c>
      <c r="AD6" s="22">
        <f t="shared" si="4"/>
        <v>111.17</v>
      </c>
      <c r="AE6" s="22">
        <f t="shared" si="4"/>
        <v>110.91</v>
      </c>
      <c r="AF6" s="22">
        <f t="shared" si="4"/>
        <v>111.49</v>
      </c>
      <c r="AG6" s="22">
        <f t="shared" si="4"/>
        <v>109.09</v>
      </c>
      <c r="AH6" s="21" t="str">
        <f>IF(AH7="","",IF(AH7="-","【-】","【"&amp;SUBSTITUTE(TEXT(AH7,"#,##0.00"),"-","△")&amp;"】"))</f>
        <v>【108.70】</v>
      </c>
      <c r="AI6" s="21">
        <f>IF(AI7="",NA(),AI7)</f>
        <v>0</v>
      </c>
      <c r="AJ6" s="21">
        <f t="shared" ref="AJ6:AR6" si="5">IF(AJ7="",NA(),AJ7)</f>
        <v>0</v>
      </c>
      <c r="AK6" s="21">
        <f t="shared" si="5"/>
        <v>0</v>
      </c>
      <c r="AL6" s="21">
        <f t="shared" si="5"/>
        <v>0</v>
      </c>
      <c r="AM6" s="21">
        <f t="shared" si="5"/>
        <v>0</v>
      </c>
      <c r="AN6" s="22">
        <f t="shared" si="5"/>
        <v>1.03</v>
      </c>
      <c r="AO6" s="22">
        <f t="shared" si="5"/>
        <v>0.78</v>
      </c>
      <c r="AP6" s="22">
        <f t="shared" si="5"/>
        <v>0.92</v>
      </c>
      <c r="AQ6" s="22">
        <f t="shared" si="5"/>
        <v>0.87</v>
      </c>
      <c r="AR6" s="22">
        <f t="shared" si="5"/>
        <v>0.93</v>
      </c>
      <c r="AS6" s="21" t="str">
        <f>IF(AS7="","",IF(AS7="-","【-】","【"&amp;SUBSTITUTE(TEXT(AS7,"#,##0.00"),"-","△")&amp;"】"))</f>
        <v>【1.34】</v>
      </c>
      <c r="AT6" s="22">
        <f>IF(AT7="",NA(),AT7)</f>
        <v>655.44</v>
      </c>
      <c r="AU6" s="22">
        <f t="shared" ref="AU6:BC6" si="6">IF(AU7="",NA(),AU7)</f>
        <v>735.45</v>
      </c>
      <c r="AV6" s="22">
        <f t="shared" si="6"/>
        <v>642.41999999999996</v>
      </c>
      <c r="AW6" s="22">
        <f t="shared" si="6"/>
        <v>785.26</v>
      </c>
      <c r="AX6" s="22">
        <f t="shared" si="6"/>
        <v>724.96</v>
      </c>
      <c r="AY6" s="22">
        <f t="shared" si="6"/>
        <v>349.83</v>
      </c>
      <c r="AZ6" s="22">
        <f t="shared" si="6"/>
        <v>360.86</v>
      </c>
      <c r="BA6" s="22">
        <f t="shared" si="6"/>
        <v>350.79</v>
      </c>
      <c r="BB6" s="22">
        <f t="shared" si="6"/>
        <v>354.57</v>
      </c>
      <c r="BC6" s="22">
        <f t="shared" si="6"/>
        <v>357.74</v>
      </c>
      <c r="BD6" s="21" t="str">
        <f>IF(BD7="","",IF(BD7="-","【-】","【"&amp;SUBSTITUTE(TEXT(BD7,"#,##0.00"),"-","△")&amp;"】"))</f>
        <v>【252.29】</v>
      </c>
      <c r="BE6" s="22">
        <f>IF(BE7="",NA(),BE7)</f>
        <v>87.57</v>
      </c>
      <c r="BF6" s="22">
        <f t="shared" ref="BF6:BN6" si="7">IF(BF7="",NA(),BF7)</f>
        <v>80.02</v>
      </c>
      <c r="BG6" s="22">
        <f t="shared" si="7"/>
        <v>73.67</v>
      </c>
      <c r="BH6" s="22">
        <f t="shared" si="7"/>
        <v>64.290000000000006</v>
      </c>
      <c r="BI6" s="22">
        <f t="shared" si="7"/>
        <v>57.72</v>
      </c>
      <c r="BJ6" s="22">
        <f t="shared" si="7"/>
        <v>314.87</v>
      </c>
      <c r="BK6" s="22">
        <f t="shared" si="7"/>
        <v>309.27999999999997</v>
      </c>
      <c r="BL6" s="22">
        <f t="shared" si="7"/>
        <v>322.92</v>
      </c>
      <c r="BM6" s="22">
        <f t="shared" si="7"/>
        <v>303.45999999999998</v>
      </c>
      <c r="BN6" s="22">
        <f t="shared" si="7"/>
        <v>307.27999999999997</v>
      </c>
      <c r="BO6" s="21" t="str">
        <f>IF(BO7="","",IF(BO7="-","【-】","【"&amp;SUBSTITUTE(TEXT(BO7,"#,##0.00"),"-","△")&amp;"】"))</f>
        <v>【268.07】</v>
      </c>
      <c r="BP6" s="22">
        <f>IF(BP7="",NA(),BP7)</f>
        <v>107.73</v>
      </c>
      <c r="BQ6" s="22">
        <f t="shared" ref="BQ6:BY6" si="8">IF(BQ7="",NA(),BQ7)</f>
        <v>106.93</v>
      </c>
      <c r="BR6" s="22">
        <f t="shared" si="8"/>
        <v>104.85</v>
      </c>
      <c r="BS6" s="22">
        <f t="shared" si="8"/>
        <v>113.77</v>
      </c>
      <c r="BT6" s="22">
        <f t="shared" si="8"/>
        <v>108.28</v>
      </c>
      <c r="BU6" s="22">
        <f t="shared" si="8"/>
        <v>103.54</v>
      </c>
      <c r="BV6" s="22">
        <f t="shared" si="8"/>
        <v>103.32</v>
      </c>
      <c r="BW6" s="22">
        <f t="shared" si="8"/>
        <v>100.85</v>
      </c>
      <c r="BX6" s="22">
        <f t="shared" si="8"/>
        <v>103.79</v>
      </c>
      <c r="BY6" s="22">
        <f t="shared" si="8"/>
        <v>98.3</v>
      </c>
      <c r="BZ6" s="21" t="str">
        <f>IF(BZ7="","",IF(BZ7="-","【-】","【"&amp;SUBSTITUTE(TEXT(BZ7,"#,##0.00"),"-","△")&amp;"】"))</f>
        <v>【97.47】</v>
      </c>
      <c r="CA6" s="22">
        <f>IF(CA7="",NA(),CA7)</f>
        <v>183.17</v>
      </c>
      <c r="CB6" s="22">
        <f t="shared" ref="CB6:CJ6" si="9">IF(CB7="",NA(),CB7)</f>
        <v>183.92</v>
      </c>
      <c r="CC6" s="22">
        <f t="shared" si="9"/>
        <v>180.47</v>
      </c>
      <c r="CD6" s="22">
        <f t="shared" si="9"/>
        <v>171.19</v>
      </c>
      <c r="CE6" s="22">
        <f t="shared" si="9"/>
        <v>179.9</v>
      </c>
      <c r="CF6" s="22">
        <f t="shared" si="9"/>
        <v>167.46</v>
      </c>
      <c r="CG6" s="22">
        <f t="shared" si="9"/>
        <v>168.56</v>
      </c>
      <c r="CH6" s="22">
        <f t="shared" si="9"/>
        <v>167.1</v>
      </c>
      <c r="CI6" s="22">
        <f t="shared" si="9"/>
        <v>167.86</v>
      </c>
      <c r="CJ6" s="22">
        <f t="shared" si="9"/>
        <v>173.68</v>
      </c>
      <c r="CK6" s="21" t="str">
        <f>IF(CK7="","",IF(CK7="-","【-】","【"&amp;SUBSTITUTE(TEXT(CK7,"#,##0.00"),"-","△")&amp;"】"))</f>
        <v>【174.75】</v>
      </c>
      <c r="CL6" s="22">
        <f>IF(CL7="",NA(),CL7)</f>
        <v>88.13</v>
      </c>
      <c r="CM6" s="22">
        <f t="shared" ref="CM6:CU6" si="10">IF(CM7="",NA(),CM7)</f>
        <v>87.33</v>
      </c>
      <c r="CN6" s="22">
        <f t="shared" si="10"/>
        <v>89.51</v>
      </c>
      <c r="CO6" s="22">
        <f t="shared" si="10"/>
        <v>89.35</v>
      </c>
      <c r="CP6" s="22">
        <f t="shared" si="10"/>
        <v>88.95</v>
      </c>
      <c r="CQ6" s="22">
        <f t="shared" si="10"/>
        <v>59.46</v>
      </c>
      <c r="CR6" s="22">
        <f t="shared" si="10"/>
        <v>59.51</v>
      </c>
      <c r="CS6" s="22">
        <f t="shared" si="10"/>
        <v>59.91</v>
      </c>
      <c r="CT6" s="22">
        <f t="shared" si="10"/>
        <v>59.4</v>
      </c>
      <c r="CU6" s="22">
        <f t="shared" si="10"/>
        <v>59.24</v>
      </c>
      <c r="CV6" s="21" t="str">
        <f>IF(CV7="","",IF(CV7="-","【-】","【"&amp;SUBSTITUTE(TEXT(CV7,"#,##0.00"),"-","△")&amp;"】"))</f>
        <v>【59.97】</v>
      </c>
      <c r="CW6" s="22">
        <f>IF(CW7="",NA(),CW7)</f>
        <v>95.2</v>
      </c>
      <c r="CX6" s="22">
        <f t="shared" ref="CX6:DF6" si="11">IF(CX7="",NA(),CX7)</f>
        <v>94.91</v>
      </c>
      <c r="CY6" s="22">
        <f t="shared" si="11"/>
        <v>95.13</v>
      </c>
      <c r="CZ6" s="22">
        <f t="shared" si="11"/>
        <v>95.36</v>
      </c>
      <c r="DA6" s="22">
        <f t="shared" si="11"/>
        <v>95.49</v>
      </c>
      <c r="DB6" s="22">
        <f t="shared" si="11"/>
        <v>87.41</v>
      </c>
      <c r="DC6" s="22">
        <f t="shared" si="11"/>
        <v>87.08</v>
      </c>
      <c r="DD6" s="22">
        <f t="shared" si="11"/>
        <v>87.26</v>
      </c>
      <c r="DE6" s="22">
        <f t="shared" si="11"/>
        <v>87.57</v>
      </c>
      <c r="DF6" s="22">
        <f t="shared" si="11"/>
        <v>87.26</v>
      </c>
      <c r="DG6" s="21" t="str">
        <f>IF(DG7="","",IF(DG7="-","【-】","【"&amp;SUBSTITUTE(TEXT(DG7,"#,##0.00"),"-","△")&amp;"】"))</f>
        <v>【89.76】</v>
      </c>
      <c r="DH6" s="22">
        <f>IF(DH7="",NA(),DH7)</f>
        <v>50.13</v>
      </c>
      <c r="DI6" s="22">
        <f t="shared" ref="DI6:DQ6" si="12">IF(DI7="",NA(),DI7)</f>
        <v>50.24</v>
      </c>
      <c r="DJ6" s="22">
        <f t="shared" si="12"/>
        <v>50.29</v>
      </c>
      <c r="DK6" s="22">
        <f t="shared" si="12"/>
        <v>51.96</v>
      </c>
      <c r="DL6" s="22">
        <f t="shared" si="12"/>
        <v>50.88</v>
      </c>
      <c r="DM6" s="22">
        <f t="shared" si="12"/>
        <v>47.62</v>
      </c>
      <c r="DN6" s="22">
        <f t="shared" si="12"/>
        <v>48.55</v>
      </c>
      <c r="DO6" s="22">
        <f t="shared" si="12"/>
        <v>49.2</v>
      </c>
      <c r="DP6" s="22">
        <f t="shared" si="12"/>
        <v>50.01</v>
      </c>
      <c r="DQ6" s="22">
        <f t="shared" si="12"/>
        <v>50.99</v>
      </c>
      <c r="DR6" s="21" t="str">
        <f>IF(DR7="","",IF(DR7="-","【-】","【"&amp;SUBSTITUTE(TEXT(DR7,"#,##0.00"),"-","△")&amp;"】"))</f>
        <v>【51.51】</v>
      </c>
      <c r="DS6" s="22">
        <f>IF(DS7="",NA(),DS7)</f>
        <v>5.14</v>
      </c>
      <c r="DT6" s="22">
        <f t="shared" ref="DT6:EB6" si="13">IF(DT7="",NA(),DT7)</f>
        <v>4.93</v>
      </c>
      <c r="DU6" s="22">
        <f t="shared" si="13"/>
        <v>6.03</v>
      </c>
      <c r="DV6" s="22">
        <f t="shared" si="13"/>
        <v>7.16</v>
      </c>
      <c r="DW6" s="22">
        <f t="shared" si="13"/>
        <v>9.32</v>
      </c>
      <c r="DX6" s="22">
        <f t="shared" si="13"/>
        <v>16.27</v>
      </c>
      <c r="DY6" s="22">
        <f t="shared" si="13"/>
        <v>17.11</v>
      </c>
      <c r="DZ6" s="22">
        <f t="shared" si="13"/>
        <v>18.329999999999998</v>
      </c>
      <c r="EA6" s="22">
        <f t="shared" si="13"/>
        <v>20.27</v>
      </c>
      <c r="EB6" s="22">
        <f t="shared" si="13"/>
        <v>21.69</v>
      </c>
      <c r="EC6" s="21" t="str">
        <f>IF(EC7="","",IF(EC7="-","【-】","【"&amp;SUBSTITUTE(TEXT(EC7,"#,##0.00"),"-","△")&amp;"】"))</f>
        <v>【23.75】</v>
      </c>
      <c r="ED6" s="22">
        <f>IF(ED7="",NA(),ED7)</f>
        <v>0.71</v>
      </c>
      <c r="EE6" s="22">
        <f t="shared" ref="EE6:EM6" si="14">IF(EE7="",NA(),EE7)</f>
        <v>0.37</v>
      </c>
      <c r="EF6" s="22">
        <f t="shared" si="14"/>
        <v>0.77</v>
      </c>
      <c r="EG6" s="22">
        <f t="shared" si="14"/>
        <v>0.13</v>
      </c>
      <c r="EH6" s="22">
        <f t="shared" si="14"/>
        <v>1.06</v>
      </c>
      <c r="EI6" s="22">
        <f t="shared" si="14"/>
        <v>0.63</v>
      </c>
      <c r="EJ6" s="22">
        <f t="shared" si="14"/>
        <v>0.63</v>
      </c>
      <c r="EK6" s="22">
        <f t="shared" si="14"/>
        <v>0.6</v>
      </c>
      <c r="EL6" s="22">
        <f t="shared" si="14"/>
        <v>0.56000000000000005</v>
      </c>
      <c r="EM6" s="22">
        <f t="shared" si="14"/>
        <v>0.6</v>
      </c>
      <c r="EN6" s="21" t="str">
        <f>IF(EN7="","",IF(EN7="-","【-】","【"&amp;SUBSTITUTE(TEXT(EN7,"#,##0.00"),"-","△")&amp;"】"))</f>
        <v>【0.67】</v>
      </c>
    </row>
    <row r="7" spans="1:144" s="23" customFormat="1" x14ac:dyDescent="0.15">
      <c r="A7" s="15"/>
      <c r="B7" s="24">
        <v>2022</v>
      </c>
      <c r="C7" s="24">
        <v>478016</v>
      </c>
      <c r="D7" s="24">
        <v>46</v>
      </c>
      <c r="E7" s="24">
        <v>1</v>
      </c>
      <c r="F7" s="24">
        <v>0</v>
      </c>
      <c r="G7" s="24">
        <v>1</v>
      </c>
      <c r="H7" s="24" t="s">
        <v>92</v>
      </c>
      <c r="I7" s="24" t="s">
        <v>93</v>
      </c>
      <c r="J7" s="24" t="s">
        <v>94</v>
      </c>
      <c r="K7" s="24" t="s">
        <v>95</v>
      </c>
      <c r="L7" s="24" t="s">
        <v>96</v>
      </c>
      <c r="M7" s="24" t="s">
        <v>97</v>
      </c>
      <c r="N7" s="25" t="s">
        <v>98</v>
      </c>
      <c r="O7" s="25">
        <v>86.63</v>
      </c>
      <c r="P7" s="25">
        <v>100</v>
      </c>
      <c r="Q7" s="25">
        <v>3484</v>
      </c>
      <c r="R7" s="25" t="s">
        <v>98</v>
      </c>
      <c r="S7" s="25" t="s">
        <v>98</v>
      </c>
      <c r="T7" s="25" t="s">
        <v>98</v>
      </c>
      <c r="U7" s="25">
        <v>73005</v>
      </c>
      <c r="V7" s="25">
        <v>37.72</v>
      </c>
      <c r="W7" s="25">
        <v>1935.45</v>
      </c>
      <c r="X7" s="25">
        <v>110</v>
      </c>
      <c r="Y7" s="25">
        <v>109.26</v>
      </c>
      <c r="Z7" s="25">
        <v>107.11</v>
      </c>
      <c r="AA7" s="25">
        <v>118.21</v>
      </c>
      <c r="AB7" s="25">
        <v>111.6</v>
      </c>
      <c r="AC7" s="25">
        <v>111.44</v>
      </c>
      <c r="AD7" s="25">
        <v>111.17</v>
      </c>
      <c r="AE7" s="25">
        <v>110.91</v>
      </c>
      <c r="AF7" s="25">
        <v>111.49</v>
      </c>
      <c r="AG7" s="25">
        <v>109.09</v>
      </c>
      <c r="AH7" s="25">
        <v>108.7</v>
      </c>
      <c r="AI7" s="25">
        <v>0</v>
      </c>
      <c r="AJ7" s="25">
        <v>0</v>
      </c>
      <c r="AK7" s="25">
        <v>0</v>
      </c>
      <c r="AL7" s="25">
        <v>0</v>
      </c>
      <c r="AM7" s="25">
        <v>0</v>
      </c>
      <c r="AN7" s="25">
        <v>1.03</v>
      </c>
      <c r="AO7" s="25">
        <v>0.78</v>
      </c>
      <c r="AP7" s="25">
        <v>0.92</v>
      </c>
      <c r="AQ7" s="25">
        <v>0.87</v>
      </c>
      <c r="AR7" s="25">
        <v>0.93</v>
      </c>
      <c r="AS7" s="25">
        <v>1.34</v>
      </c>
      <c r="AT7" s="25">
        <v>655.44</v>
      </c>
      <c r="AU7" s="25">
        <v>735.45</v>
      </c>
      <c r="AV7" s="25">
        <v>642.41999999999996</v>
      </c>
      <c r="AW7" s="25">
        <v>785.26</v>
      </c>
      <c r="AX7" s="25">
        <v>724.96</v>
      </c>
      <c r="AY7" s="25">
        <v>349.83</v>
      </c>
      <c r="AZ7" s="25">
        <v>360.86</v>
      </c>
      <c r="BA7" s="25">
        <v>350.79</v>
      </c>
      <c r="BB7" s="25">
        <v>354.57</v>
      </c>
      <c r="BC7" s="25">
        <v>357.74</v>
      </c>
      <c r="BD7" s="25">
        <v>252.29</v>
      </c>
      <c r="BE7" s="25">
        <v>87.57</v>
      </c>
      <c r="BF7" s="25">
        <v>80.02</v>
      </c>
      <c r="BG7" s="25">
        <v>73.67</v>
      </c>
      <c r="BH7" s="25">
        <v>64.290000000000006</v>
      </c>
      <c r="BI7" s="25">
        <v>57.72</v>
      </c>
      <c r="BJ7" s="25">
        <v>314.87</v>
      </c>
      <c r="BK7" s="25">
        <v>309.27999999999997</v>
      </c>
      <c r="BL7" s="25">
        <v>322.92</v>
      </c>
      <c r="BM7" s="25">
        <v>303.45999999999998</v>
      </c>
      <c r="BN7" s="25">
        <v>307.27999999999997</v>
      </c>
      <c r="BO7" s="25">
        <v>268.07</v>
      </c>
      <c r="BP7" s="25">
        <v>107.73</v>
      </c>
      <c r="BQ7" s="25">
        <v>106.93</v>
      </c>
      <c r="BR7" s="25">
        <v>104.85</v>
      </c>
      <c r="BS7" s="25">
        <v>113.77</v>
      </c>
      <c r="BT7" s="25">
        <v>108.28</v>
      </c>
      <c r="BU7" s="25">
        <v>103.54</v>
      </c>
      <c r="BV7" s="25">
        <v>103.32</v>
      </c>
      <c r="BW7" s="25">
        <v>100.85</v>
      </c>
      <c r="BX7" s="25">
        <v>103.79</v>
      </c>
      <c r="BY7" s="25">
        <v>98.3</v>
      </c>
      <c r="BZ7" s="25">
        <v>97.47</v>
      </c>
      <c r="CA7" s="25">
        <v>183.17</v>
      </c>
      <c r="CB7" s="25">
        <v>183.92</v>
      </c>
      <c r="CC7" s="25">
        <v>180.47</v>
      </c>
      <c r="CD7" s="25">
        <v>171.19</v>
      </c>
      <c r="CE7" s="25">
        <v>179.9</v>
      </c>
      <c r="CF7" s="25">
        <v>167.46</v>
      </c>
      <c r="CG7" s="25">
        <v>168.56</v>
      </c>
      <c r="CH7" s="25">
        <v>167.1</v>
      </c>
      <c r="CI7" s="25">
        <v>167.86</v>
      </c>
      <c r="CJ7" s="25">
        <v>173.68</v>
      </c>
      <c r="CK7" s="25">
        <v>174.75</v>
      </c>
      <c r="CL7" s="25">
        <v>88.13</v>
      </c>
      <c r="CM7" s="25">
        <v>87.33</v>
      </c>
      <c r="CN7" s="25">
        <v>89.51</v>
      </c>
      <c r="CO7" s="25">
        <v>89.35</v>
      </c>
      <c r="CP7" s="25">
        <v>88.95</v>
      </c>
      <c r="CQ7" s="25">
        <v>59.46</v>
      </c>
      <c r="CR7" s="25">
        <v>59.51</v>
      </c>
      <c r="CS7" s="25">
        <v>59.91</v>
      </c>
      <c r="CT7" s="25">
        <v>59.4</v>
      </c>
      <c r="CU7" s="25">
        <v>59.24</v>
      </c>
      <c r="CV7" s="25">
        <v>59.97</v>
      </c>
      <c r="CW7" s="25">
        <v>95.2</v>
      </c>
      <c r="CX7" s="25">
        <v>94.91</v>
      </c>
      <c r="CY7" s="25">
        <v>95.13</v>
      </c>
      <c r="CZ7" s="25">
        <v>95.36</v>
      </c>
      <c r="DA7" s="25">
        <v>95.49</v>
      </c>
      <c r="DB7" s="25">
        <v>87.41</v>
      </c>
      <c r="DC7" s="25">
        <v>87.08</v>
      </c>
      <c r="DD7" s="25">
        <v>87.26</v>
      </c>
      <c r="DE7" s="25">
        <v>87.57</v>
      </c>
      <c r="DF7" s="25">
        <v>87.26</v>
      </c>
      <c r="DG7" s="25">
        <v>89.76</v>
      </c>
      <c r="DH7" s="25">
        <v>50.13</v>
      </c>
      <c r="DI7" s="25">
        <v>50.24</v>
      </c>
      <c r="DJ7" s="25">
        <v>50.29</v>
      </c>
      <c r="DK7" s="25">
        <v>51.96</v>
      </c>
      <c r="DL7" s="25">
        <v>50.88</v>
      </c>
      <c r="DM7" s="25">
        <v>47.62</v>
      </c>
      <c r="DN7" s="25">
        <v>48.55</v>
      </c>
      <c r="DO7" s="25">
        <v>49.2</v>
      </c>
      <c r="DP7" s="25">
        <v>50.01</v>
      </c>
      <c r="DQ7" s="25">
        <v>50.99</v>
      </c>
      <c r="DR7" s="25">
        <v>51.51</v>
      </c>
      <c r="DS7" s="25">
        <v>5.14</v>
      </c>
      <c r="DT7" s="25">
        <v>4.93</v>
      </c>
      <c r="DU7" s="25">
        <v>6.03</v>
      </c>
      <c r="DV7" s="25">
        <v>7.16</v>
      </c>
      <c r="DW7" s="25">
        <v>9.32</v>
      </c>
      <c r="DX7" s="25">
        <v>16.27</v>
      </c>
      <c r="DY7" s="25">
        <v>17.11</v>
      </c>
      <c r="DZ7" s="25">
        <v>18.329999999999998</v>
      </c>
      <c r="EA7" s="25">
        <v>20.27</v>
      </c>
      <c r="EB7" s="25">
        <v>21.69</v>
      </c>
      <c r="EC7" s="25">
        <v>23.75</v>
      </c>
      <c r="ED7" s="25">
        <v>0.71</v>
      </c>
      <c r="EE7" s="25">
        <v>0.37</v>
      </c>
      <c r="EF7" s="25">
        <v>0.77</v>
      </c>
      <c r="EG7" s="25">
        <v>0.13</v>
      </c>
      <c r="EH7" s="25">
        <v>1.06</v>
      </c>
      <c r="EI7" s="25">
        <v>0.63</v>
      </c>
      <c r="EJ7" s="25">
        <v>0.63</v>
      </c>
      <c r="EK7" s="25">
        <v>0.6</v>
      </c>
      <c r="EL7" s="25">
        <v>0.56000000000000005</v>
      </c>
      <c r="EM7" s="25">
        <v>0.6</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104</v>
      </c>
    </row>
    <row r="12" spans="1:144" x14ac:dyDescent="0.15">
      <c r="B12">
        <v>1</v>
      </c>
      <c r="C12">
        <v>1</v>
      </c>
      <c r="D12">
        <v>2</v>
      </c>
      <c r="E12">
        <v>3</v>
      </c>
      <c r="F12">
        <v>4</v>
      </c>
      <c r="G12" t="s">
        <v>105</v>
      </c>
    </row>
    <row r="13" spans="1:144" x14ac:dyDescent="0.15">
      <c r="B13" t="s">
        <v>106</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uza</cp:lastModifiedBy>
  <cp:lastPrinted>2024-01-31T07:13:00Z</cp:lastPrinted>
  <dcterms:created xsi:type="dcterms:W3CDTF">2023-12-05T01:03:28Z</dcterms:created>
  <dcterms:modified xsi:type="dcterms:W3CDTF">2024-02-02T05:37:16Z</dcterms:modified>
  <cp:category/>
</cp:coreProperties>
</file>